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9405" activeTab="1"/>
  </bookViews>
  <sheets>
    <sheet name="Receipts" sheetId="1" r:id="rId1"/>
    <sheet name="Payments" sheetId="2" r:id="rId2"/>
    <sheet name="Summary" sheetId="3" r:id="rId3"/>
    <sheet name="Rec" sheetId="4" r:id="rId4"/>
  </sheets>
  <definedNames>
    <definedName name="_xlnm._FilterDatabase" localSheetId="1" hidden="1">Payments!$A$7:$O$80</definedName>
    <definedName name="_xlnm.Print_Area" localSheetId="1">Payments!$A$1:$H$56</definedName>
    <definedName name="_xlnm.Print_Area" localSheetId="3">Rec!$A$1:$E$17</definedName>
    <definedName name="_xlnm.Print_Area" localSheetId="0">Receipts!$A$1:$E$24</definedName>
    <definedName name="_xlnm.Print_Area" localSheetId="2">Summary!$A$1:$E$11</definedName>
  </definedNames>
  <calcPr calcId="114210"/>
</workbook>
</file>

<file path=xl/calcChain.xml><?xml version="1.0" encoding="utf-8"?>
<calcChain xmlns="http://schemas.openxmlformats.org/spreadsheetml/2006/main">
  <c r="G53" i="2"/>
  <c r="E55"/>
  <c r="F55"/>
  <c r="B9" i="3"/>
  <c r="B7"/>
  <c r="B8"/>
  <c r="B11"/>
  <c r="C4" i="4"/>
  <c r="D4"/>
  <c r="D6"/>
  <c r="D13"/>
  <c r="C10"/>
  <c r="C11"/>
  <c r="C13"/>
  <c r="C17"/>
  <c r="D21" i="1"/>
  <c r="D19"/>
  <c r="E24"/>
  <c r="C21"/>
  <c r="C19"/>
</calcChain>
</file>

<file path=xl/sharedStrings.xml><?xml version="1.0" encoding="utf-8"?>
<sst xmlns="http://schemas.openxmlformats.org/spreadsheetml/2006/main" count="196" uniqueCount="116">
  <si>
    <t xml:space="preserve">Buckland Tout Saints Parish Council </t>
  </si>
  <si>
    <t>RECEIPTS</t>
  </si>
  <si>
    <t>Date</t>
  </si>
  <si>
    <t>Name</t>
  </si>
  <si>
    <t>Bank</t>
  </si>
  <si>
    <t xml:space="preserve"> </t>
  </si>
  <si>
    <t xml:space="preserve"> </t>
  </si>
  <si>
    <t xml:space="preserve"> </t>
  </si>
  <si>
    <t xml:space="preserve">Buckland Tout Saints Parish Council </t>
  </si>
  <si>
    <t xml:space="preserve"> </t>
  </si>
  <si>
    <t>PAYMENTS</t>
  </si>
  <si>
    <t>Date</t>
  </si>
  <si>
    <t>Name</t>
  </si>
  <si>
    <t>Reason</t>
  </si>
  <si>
    <t>Vat</t>
  </si>
  <si>
    <t>Number</t>
  </si>
  <si>
    <t>DALC</t>
  </si>
  <si>
    <t>Quercus Brewery</t>
  </si>
  <si>
    <t>HM Revenue</t>
  </si>
  <si>
    <t>quarterly PAYE</t>
  </si>
  <si>
    <t xml:space="preserve">Buckland Tout Saints Parish Council </t>
  </si>
  <si>
    <t xml:space="preserve">Balance </t>
  </si>
  <si>
    <t>Receipts (Sheet1)</t>
  </si>
  <si>
    <t>Payments (Sheet 2)</t>
  </si>
  <si>
    <t>Cheque/cash</t>
  </si>
  <si>
    <t>BTS Hotel</t>
  </si>
  <si>
    <t>Annual Fee</t>
  </si>
  <si>
    <t>M. Moore</t>
  </si>
  <si>
    <t>Devon Air Ambulance</t>
  </si>
  <si>
    <t>K. Abraham</t>
  </si>
  <si>
    <t>Internal Audit fee</t>
  </si>
  <si>
    <t>Zurich Insurance</t>
  </si>
  <si>
    <t>Clerk salary June</t>
  </si>
  <si>
    <t>cash</t>
  </si>
  <si>
    <t>Gazunder Jazz Band</t>
  </si>
  <si>
    <t>HM Revenue VAT reclaim</t>
  </si>
  <si>
    <t>Cash</t>
  </si>
  <si>
    <t>Brought Forward</t>
  </si>
  <si>
    <r>
      <t>6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2015 - 5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2016</t>
    </r>
  </si>
  <si>
    <t>clerk salary March</t>
  </si>
  <si>
    <t>annual parish insurance</t>
  </si>
  <si>
    <t>Coffees at APM</t>
  </si>
  <si>
    <t xml:space="preserve">Donation </t>
  </si>
  <si>
    <t>J. Smith</t>
  </si>
  <si>
    <t>Gift to outgoing Councillor</t>
  </si>
  <si>
    <t>Coffees at AGM</t>
  </si>
  <si>
    <t>Clerk May salary</t>
  </si>
  <si>
    <t>S.W. Canopies</t>
  </si>
  <si>
    <t>Replacement  gazebo walls</t>
  </si>
  <si>
    <t>M.G. Harber</t>
  </si>
  <si>
    <t>New noticeboard</t>
  </si>
  <si>
    <t>Clerk salary July</t>
  </si>
  <si>
    <t>Beer for parish summer event</t>
  </si>
  <si>
    <t>The Dinner Service</t>
  </si>
  <si>
    <t>Hog roast - parish event</t>
  </si>
  <si>
    <t>entertainment at hog roast</t>
  </si>
  <si>
    <r>
      <t>6th April 2015 - 5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2016</t>
    </r>
  </si>
  <si>
    <t>Parish hog roast ticket sales/raffle</t>
  </si>
  <si>
    <t>Grant Thornton</t>
  </si>
  <si>
    <t>Annual Audit fee</t>
  </si>
  <si>
    <t>Councillor course - D.Jones</t>
  </si>
  <si>
    <t>Brought forward from 31 March 2015</t>
  </si>
  <si>
    <t>M.Moore</t>
  </si>
  <si>
    <t>Clerk salary August</t>
  </si>
  <si>
    <t xml:space="preserve">M.Moore </t>
  </si>
  <si>
    <t>Clerk expenses</t>
  </si>
  <si>
    <t>D. Jones</t>
  </si>
  <si>
    <t>Cllr expenses</t>
  </si>
  <si>
    <t>Clerk salary September</t>
  </si>
  <si>
    <t>Clerk salary October</t>
  </si>
  <si>
    <t>South Hams District Council - precept 1</t>
  </si>
  <si>
    <t>South Hams District Council - precept 2</t>
  </si>
  <si>
    <t>Clerk salary November</t>
  </si>
  <si>
    <t>B.Fretton</t>
  </si>
  <si>
    <t>reimburse RBL wreath</t>
  </si>
  <si>
    <t>M &amp; K First Aid Trg</t>
  </si>
  <si>
    <t>first aid training courses</t>
  </si>
  <si>
    <t>clerk salary December</t>
  </si>
  <si>
    <t>Parish Christmas social event - ticket sales</t>
  </si>
  <si>
    <t>Supermarkets</t>
  </si>
  <si>
    <t>Parish Christmas event food</t>
  </si>
  <si>
    <t>Avon Mill</t>
  </si>
  <si>
    <t xml:space="preserve">purchase of spring bulbs </t>
  </si>
  <si>
    <t>St. Peters Church</t>
  </si>
  <si>
    <t>Clerk January salary</t>
  </si>
  <si>
    <t>BTS Hotel - room/drinks</t>
  </si>
  <si>
    <t>Landmarc</t>
  </si>
  <si>
    <t>final payment for drainage work</t>
  </si>
  <si>
    <t>S.Hams D.C.</t>
  </si>
  <si>
    <t>Clerk Feb salary</t>
  </si>
  <si>
    <t>Clerk March salary</t>
  </si>
  <si>
    <t>Annual affiliation fee</t>
  </si>
  <si>
    <t>Election expenses</t>
  </si>
  <si>
    <t>Minuted</t>
  </si>
  <si>
    <t>S. Hams DC [sent in error &amp; reimbursed]</t>
  </si>
  <si>
    <t>repaid money sent in error</t>
  </si>
  <si>
    <t>Clerk salary April + exp</t>
  </si>
  <si>
    <t>Clerk expenses [hog roast etc]</t>
  </si>
  <si>
    <r>
      <t>Balance on 31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March 2016</t>
    </r>
  </si>
  <si>
    <t>Total receipts</t>
  </si>
  <si>
    <t>Carried forward</t>
  </si>
  <si>
    <t>TOTAL</t>
  </si>
  <si>
    <t>17/11/115</t>
  </si>
  <si>
    <t>Parish hog roast ticket sale x 2</t>
  </si>
  <si>
    <t>Bank reconciliation</t>
  </si>
  <si>
    <t>Balance per cash book</t>
  </si>
  <si>
    <t>Outstanding Lodgements</t>
  </si>
  <si>
    <t>Outstanding cheques</t>
  </si>
  <si>
    <t>Balance per Bank</t>
  </si>
  <si>
    <t>Adjusted total</t>
  </si>
  <si>
    <t>Difference</t>
  </si>
  <si>
    <t>Cleared</t>
  </si>
  <si>
    <t>y</t>
  </si>
  <si>
    <t>n</t>
  </si>
  <si>
    <t>cleared</t>
  </si>
  <si>
    <t>Buckland tout Saints Parish Council</t>
  </si>
</sst>
</file>

<file path=xl/styles.xml><?xml version="1.0" encoding="utf-8"?>
<styleSheet xmlns="http://schemas.openxmlformats.org/spreadsheetml/2006/main">
  <numFmts count="7">
    <numFmt numFmtId="164" formatCode="&quot;£&quot;#,##0.00;[Red]\-&quot;£&quot;#,##0.00"/>
    <numFmt numFmtId="165" formatCode="_-&quot;£&quot;* #,##0.00_-;\-&quot;£&quot;* #,##0.00_-;_-&quot;£&quot;* &quot;-&quot;??_-;_-@_-"/>
    <numFmt numFmtId="166" formatCode="[$£-809]#,##0.00;[Red][$£-809]\-#,##0.00"/>
    <numFmt numFmtId="167" formatCode="d/m/yy;@"/>
    <numFmt numFmtId="168" formatCode="dd/mm/yy;@"/>
    <numFmt numFmtId="169" formatCode="_-[$£-809]* #,##0.00_-;\-[$£-809]* #,##0.00_-;_-[$£-809]* &quot;-&quot;??_-;_-@_-"/>
    <numFmt numFmtId="170" formatCode="0.0"/>
  </numFmts>
  <fonts count="20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vertAlign val="superscript"/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4" fillId="0" borderId="0"/>
    <xf numFmtId="166" fontId="14" fillId="0" borderId="0"/>
  </cellStyleXfs>
  <cellXfs count="125">
    <xf numFmtId="0" fontId="0" fillId="0" borderId="0" xfId="0"/>
    <xf numFmtId="166" fontId="2" fillId="0" borderId="0" xfId="1" applyNumberFormat="1" applyAlignment="1">
      <alignment horizontal="center"/>
    </xf>
    <xf numFmtId="166" fontId="2" fillId="0" borderId="1" xfId="1" applyNumberFormat="1" applyBorder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/>
    <xf numFmtId="166" fontId="2" fillId="0" borderId="0" xfId="1" applyNumberFormat="1" applyBorder="1" applyAlignment="1">
      <alignment horizontal="center"/>
    </xf>
    <xf numFmtId="167" fontId="2" fillId="0" borderId="0" xfId="1" applyNumberFormat="1" applyAlignment="1">
      <alignment horizontal="center"/>
    </xf>
    <xf numFmtId="166" fontId="2" fillId="0" borderId="0" xfId="1" applyNumberFormat="1"/>
    <xf numFmtId="0" fontId="2" fillId="0" borderId="1" xfId="1" applyBorder="1" applyAlignment="1">
      <alignment horizontal="center"/>
    </xf>
    <xf numFmtId="0" fontId="2" fillId="0" borderId="0" xfId="1"/>
    <xf numFmtId="0" fontId="2" fillId="0" borderId="1" xfId="1" applyFont="1" applyBorder="1" applyAlignment="1">
      <alignment horizontal="left"/>
    </xf>
    <xf numFmtId="166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166" fontId="0" fillId="0" borderId="0" xfId="0" applyNumberFormat="1"/>
    <xf numFmtId="167" fontId="3" fillId="0" borderId="0" xfId="1" applyNumberFormat="1" applyFont="1" applyFill="1" applyAlignment="1">
      <alignment horizontal="center"/>
    </xf>
    <xf numFmtId="165" fontId="2" fillId="0" borderId="0" xfId="1" applyNumberFormat="1" applyFill="1" applyAlignment="1"/>
    <xf numFmtId="164" fontId="2" fillId="0" borderId="1" xfId="1" applyNumberFormat="1" applyFill="1" applyBorder="1" applyAlignment="1"/>
    <xf numFmtId="164" fontId="2" fillId="0" borderId="1" xfId="1" applyNumberFormat="1" applyFont="1" applyFill="1" applyBorder="1" applyAlignment="1"/>
    <xf numFmtId="164" fontId="16" fillId="0" borderId="1" xfId="1" applyNumberFormat="1" applyFont="1" applyFill="1" applyBorder="1" applyAlignment="1"/>
    <xf numFmtId="164" fontId="2" fillId="0" borderId="0" xfId="1" applyNumberFormat="1" applyFill="1" applyAlignment="1"/>
    <xf numFmtId="0" fontId="17" fillId="0" borderId="0" xfId="0" applyFont="1"/>
    <xf numFmtId="0" fontId="2" fillId="0" borderId="1" xfId="1" applyFont="1" applyFill="1" applyBorder="1"/>
    <xf numFmtId="165" fontId="11" fillId="0" borderId="1" xfId="1" applyNumberFormat="1" applyFont="1" applyFill="1" applyBorder="1" applyAlignment="1">
      <alignment horizontal="left" vertical="top" wrapText="1"/>
    </xf>
    <xf numFmtId="164" fontId="2" fillId="0" borderId="2" xfId="1" applyNumberFormat="1" applyFill="1" applyBorder="1" applyAlignment="1"/>
    <xf numFmtId="164" fontId="0" fillId="0" borderId="1" xfId="0" applyNumberFormat="1" applyFill="1" applyBorder="1"/>
    <xf numFmtId="164" fontId="17" fillId="0" borderId="1" xfId="1" applyNumberFormat="1" applyFont="1" applyFill="1" applyBorder="1" applyAlignment="1"/>
    <xf numFmtId="0" fontId="17" fillId="0" borderId="1" xfId="1" applyFont="1" applyBorder="1"/>
    <xf numFmtId="0" fontId="17" fillId="0" borderId="0" xfId="1" applyFont="1" applyBorder="1"/>
    <xf numFmtId="166" fontId="17" fillId="0" borderId="1" xfId="1" applyNumberFormat="1" applyFont="1" applyBorder="1" applyAlignment="1">
      <alignment horizontal="center"/>
    </xf>
    <xf numFmtId="166" fontId="17" fillId="0" borderId="0" xfId="1" applyNumberFormat="1" applyFont="1" applyBorder="1" applyAlignment="1">
      <alignment horizontal="center"/>
    </xf>
    <xf numFmtId="166" fontId="2" fillId="0" borderId="2" xfId="1" applyNumberFormat="1" applyBorder="1"/>
    <xf numFmtId="169" fontId="2" fillId="0" borderId="0" xfId="1" applyNumberFormat="1" applyFill="1" applyAlignment="1">
      <alignment horizontal="center"/>
    </xf>
    <xf numFmtId="166" fontId="2" fillId="0" borderId="0" xfId="1" applyNumberFormat="1" applyFill="1" applyAlignment="1">
      <alignment horizontal="center"/>
    </xf>
    <xf numFmtId="49" fontId="2" fillId="0" borderId="0" xfId="1" applyNumberFormat="1" applyFill="1" applyAlignment="1">
      <alignment horizontal="center"/>
    </xf>
    <xf numFmtId="0" fontId="0" fillId="0" borderId="0" xfId="0" applyFill="1"/>
    <xf numFmtId="14" fontId="2" fillId="0" borderId="0" xfId="1" applyNumberFormat="1" applyFill="1" applyAlignment="1">
      <alignment horizontal="center"/>
    </xf>
    <xf numFmtId="0" fontId="2" fillId="0" borderId="0" xfId="1" applyFill="1" applyAlignment="1">
      <alignment horizontal="center"/>
    </xf>
    <xf numFmtId="167" fontId="2" fillId="0" borderId="0" xfId="1" applyNumberFormat="1" applyFill="1" applyAlignment="1">
      <alignment horizontal="center"/>
    </xf>
    <xf numFmtId="14" fontId="5" fillId="0" borderId="0" xfId="1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14" fontId="8" fillId="0" borderId="1" xfId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9" fontId="11" fillId="0" borderId="1" xfId="1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left" vertical="top" wrapText="1"/>
    </xf>
    <xf numFmtId="166" fontId="11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166" fontId="2" fillId="0" borderId="0" xfId="1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ill="1" applyBorder="1" applyAlignment="1">
      <alignment horizontal="center"/>
    </xf>
    <xf numFmtId="169" fontId="2" fillId="0" borderId="1" xfId="1" applyNumberFormat="1" applyFill="1" applyBorder="1" applyAlignment="1">
      <alignment horizontal="center"/>
    </xf>
    <xf numFmtId="168" fontId="2" fillId="0" borderId="1" xfId="1" applyNumberFormat="1" applyFill="1" applyBorder="1" applyAlignment="1">
      <alignment horizontal="center"/>
    </xf>
    <xf numFmtId="170" fontId="2" fillId="0" borderId="1" xfId="1" applyNumberFormat="1" applyFill="1" applyBorder="1" applyAlignment="1">
      <alignment horizontal="center"/>
    </xf>
    <xf numFmtId="169" fontId="2" fillId="0" borderId="1" xfId="1" applyNumberFormat="1" applyFont="1" applyFill="1" applyBorder="1" applyAlignment="1">
      <alignment horizontal="center"/>
    </xf>
    <xf numFmtId="166" fontId="2" fillId="0" borderId="1" xfId="1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166" fontId="2" fillId="0" borderId="0" xfId="1" applyNumberForma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70" fontId="2" fillId="0" borderId="1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167" fontId="2" fillId="0" borderId="1" xfId="1" applyNumberFormat="1" applyFill="1" applyBorder="1" applyAlignment="1">
      <alignment horizontal="center"/>
    </xf>
    <xf numFmtId="0" fontId="2" fillId="0" borderId="1" xfId="1" applyFill="1" applyBorder="1"/>
    <xf numFmtId="0" fontId="2" fillId="0" borderId="0" xfId="1" applyFill="1" applyBorder="1"/>
    <xf numFmtId="164" fontId="2" fillId="0" borderId="1" xfId="1" applyNumberForma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14" fontId="2" fillId="0" borderId="1" xfId="1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16" fillId="0" borderId="1" xfId="1" applyFont="1" applyFill="1" applyBorder="1" applyAlignment="1">
      <alignment horizontal="left"/>
    </xf>
    <xf numFmtId="168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1" fillId="0" borderId="0" xfId="1" applyFont="1" applyFill="1" applyBorder="1"/>
    <xf numFmtId="164" fontId="2" fillId="0" borderId="1" xfId="1" applyNumberFormat="1" applyFont="1" applyFill="1" applyBorder="1" applyAlignment="1">
      <alignment horizontal="left"/>
    </xf>
    <xf numFmtId="49" fontId="2" fillId="0" borderId="1" xfId="1" applyNumberFormat="1" applyFill="1" applyBorder="1" applyAlignment="1">
      <alignment horizontal="center"/>
    </xf>
    <xf numFmtId="0" fontId="2" fillId="0" borderId="0" xfId="1" applyFill="1" applyAlignment="1">
      <alignment horizontal="left"/>
    </xf>
    <xf numFmtId="168" fontId="2" fillId="0" borderId="2" xfId="1" applyNumberFormat="1" applyFill="1" applyBorder="1" applyAlignment="1"/>
    <xf numFmtId="168" fontId="2" fillId="0" borderId="0" xfId="1" applyNumberFormat="1" applyFill="1" applyAlignment="1">
      <alignment horizontal="center"/>
    </xf>
    <xf numFmtId="164" fontId="2" fillId="0" borderId="0" xfId="1" applyNumberFormat="1" applyFill="1" applyAlignment="1">
      <alignment horizontal="center"/>
    </xf>
    <xf numFmtId="14" fontId="0" fillId="0" borderId="0" xfId="0" applyNumberFormat="1" applyFill="1"/>
    <xf numFmtId="49" fontId="0" fillId="0" borderId="0" xfId="0" applyNumberFormat="1" applyFill="1" applyAlignment="1">
      <alignment horizontal="center"/>
    </xf>
    <xf numFmtId="166" fontId="2" fillId="0" borderId="0" xfId="1" applyNumberFormat="1" applyFill="1"/>
    <xf numFmtId="167" fontId="5" fillId="0" borderId="0" xfId="1" applyNumberFormat="1" applyFont="1" applyFill="1" applyAlignment="1">
      <alignment horizontal="center"/>
    </xf>
    <xf numFmtId="167" fontId="2" fillId="0" borderId="1" xfId="1" applyNumberFormat="1" applyFill="1" applyBorder="1" applyAlignment="1">
      <alignment horizontal="center" vertical="top" wrapText="1"/>
    </xf>
    <xf numFmtId="0" fontId="2" fillId="0" borderId="1" xfId="1" applyFill="1" applyBorder="1" applyAlignment="1">
      <alignment vertical="top" wrapText="1"/>
    </xf>
    <xf numFmtId="169" fontId="2" fillId="0" borderId="1" xfId="1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164" fontId="2" fillId="0" borderId="1" xfId="1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6" fontId="2" fillId="0" borderId="1" xfId="1" applyNumberFormat="1" applyFill="1" applyBorder="1"/>
    <xf numFmtId="164" fontId="2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right"/>
    </xf>
    <xf numFmtId="169" fontId="6" fillId="0" borderId="1" xfId="1" applyNumberFormat="1" applyFont="1" applyFill="1" applyBorder="1" applyAlignment="1">
      <alignment horizontal="right"/>
    </xf>
    <xf numFmtId="167" fontId="17" fillId="0" borderId="1" xfId="1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right"/>
    </xf>
    <xf numFmtId="166" fontId="17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/>
    </xf>
    <xf numFmtId="164" fontId="17" fillId="0" borderId="4" xfId="1" applyNumberFormat="1" applyFont="1" applyFill="1" applyBorder="1" applyAlignment="1">
      <alignment horizontal="right"/>
    </xf>
    <xf numFmtId="164" fontId="16" fillId="0" borderId="4" xfId="1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6" fontId="2" fillId="0" borderId="5" xfId="1" applyNumberFormat="1" applyFill="1" applyBorder="1"/>
    <xf numFmtId="0" fontId="0" fillId="0" borderId="5" xfId="0" applyFill="1" applyBorder="1"/>
    <xf numFmtId="164" fontId="2" fillId="0" borderId="1" xfId="1" applyNumberFormat="1" applyFont="1" applyFill="1" applyBorder="1" applyAlignment="1">
      <alignment horizontal="right"/>
    </xf>
    <xf numFmtId="167" fontId="17" fillId="0" borderId="1" xfId="1" applyNumberFormat="1" applyFont="1" applyFill="1" applyBorder="1" applyAlignment="1">
      <alignment horizontal="left"/>
    </xf>
    <xf numFmtId="169" fontId="17" fillId="0" borderId="1" xfId="0" applyNumberFormat="1" applyFont="1" applyFill="1" applyBorder="1"/>
    <xf numFmtId="0" fontId="17" fillId="0" borderId="1" xfId="0" applyFont="1" applyFill="1" applyBorder="1"/>
    <xf numFmtId="0" fontId="17" fillId="0" borderId="0" xfId="0" applyFont="1" applyFill="1"/>
    <xf numFmtId="167" fontId="3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0" borderId="0" xfId="1" applyNumberForma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ill="1" applyAlignment="1">
      <alignment horizontal="center"/>
    </xf>
    <xf numFmtId="167" fontId="3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7" fontId="2" fillId="0" borderId="0" xfId="1" applyNumberFormat="1" applyAlignment="1">
      <alignment horizontal="center"/>
    </xf>
    <xf numFmtId="0" fontId="4" fillId="0" borderId="0" xfId="1" applyFont="1" applyAlignment="1">
      <alignment horizontal="center"/>
    </xf>
  </cellXfs>
  <cellStyles count="6">
    <cellStyle name="Default" xfId="1"/>
    <cellStyle name="Heading" xfId="2"/>
    <cellStyle name="Heading1" xfId="3"/>
    <cellStyle name="Normal" xfId="0" builtinId="0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Normal="100" workbookViewId="0">
      <selection activeCell="H12" sqref="H12"/>
    </sheetView>
  </sheetViews>
  <sheetFormatPr defaultColWidth="11.5703125" defaultRowHeight="12.95" customHeight="1"/>
  <cols>
    <col min="1" max="1" width="14" style="36" customWidth="1"/>
    <col min="2" max="2" width="36.7109375" style="34" customWidth="1"/>
    <col min="3" max="3" width="14" style="34" bestFit="1" customWidth="1"/>
    <col min="4" max="4" width="10.42578125" style="34" bestFit="1" customWidth="1"/>
    <col min="5" max="6" width="13.28515625" style="34" bestFit="1" customWidth="1"/>
    <col min="7" max="7" width="14.85546875" style="34" bestFit="1" customWidth="1"/>
    <col min="8" max="8" width="11.140625" style="34" bestFit="1" customWidth="1"/>
    <col min="9" max="9" width="10.42578125" style="34" bestFit="1" customWidth="1"/>
    <col min="10" max="16384" width="11.5703125" style="34"/>
  </cols>
  <sheetData>
    <row r="1" spans="1:9" ht="25.35" customHeight="1">
      <c r="A1" s="116" t="s">
        <v>0</v>
      </c>
      <c r="B1" s="116"/>
      <c r="C1" s="32"/>
      <c r="E1" s="88"/>
    </row>
    <row r="2" spans="1:9" ht="12.75">
      <c r="A2" s="37"/>
      <c r="C2" s="32"/>
      <c r="E2" s="88"/>
    </row>
    <row r="3" spans="1:9" ht="13.35" customHeight="1">
      <c r="A3" s="117" t="s">
        <v>56</v>
      </c>
      <c r="B3" s="118"/>
      <c r="C3" s="32"/>
      <c r="E3" s="88"/>
    </row>
    <row r="4" spans="1:9" ht="12.75">
      <c r="A4" s="37"/>
      <c r="C4" s="32"/>
      <c r="E4" s="88"/>
    </row>
    <row r="5" spans="1:9" ht="12.75">
      <c r="A5" s="89" t="s">
        <v>1</v>
      </c>
      <c r="C5" s="32"/>
      <c r="E5" s="88"/>
    </row>
    <row r="6" spans="1:9" ht="12.75">
      <c r="A6" s="37"/>
      <c r="C6" s="32"/>
      <c r="E6" s="88"/>
    </row>
    <row r="7" spans="1:9" s="95" customFormat="1" ht="12.75">
      <c r="A7" s="90" t="s">
        <v>2</v>
      </c>
      <c r="B7" s="91" t="s">
        <v>3</v>
      </c>
      <c r="C7" s="92" t="s">
        <v>4</v>
      </c>
      <c r="D7" s="93" t="s">
        <v>36</v>
      </c>
      <c r="E7" s="94"/>
      <c r="F7" s="93" t="s">
        <v>114</v>
      </c>
      <c r="G7" s="93"/>
      <c r="H7" s="93"/>
      <c r="I7" s="93"/>
    </row>
    <row r="8" spans="1:9" ht="12.75">
      <c r="A8" s="65">
        <v>42094</v>
      </c>
      <c r="B8" s="21" t="s">
        <v>37</v>
      </c>
      <c r="C8" s="96">
        <v>2261.9699999999998</v>
      </c>
      <c r="D8" s="97">
        <v>0</v>
      </c>
      <c r="E8" s="98"/>
      <c r="F8" s="73"/>
      <c r="G8" s="73"/>
      <c r="H8" s="73"/>
      <c r="I8" s="73"/>
    </row>
    <row r="9" spans="1:9" ht="12.75">
      <c r="A9" s="65"/>
      <c r="B9" s="66"/>
      <c r="C9" s="96"/>
      <c r="D9" s="97"/>
      <c r="E9" s="98"/>
      <c r="F9" s="73"/>
      <c r="G9" s="73"/>
      <c r="H9" s="73"/>
      <c r="I9" s="73"/>
    </row>
    <row r="10" spans="1:9" ht="12.75">
      <c r="A10" s="65">
        <v>42111</v>
      </c>
      <c r="B10" s="21" t="s">
        <v>35</v>
      </c>
      <c r="C10" s="96">
        <v>1329.75</v>
      </c>
      <c r="D10" s="97"/>
      <c r="E10" s="98"/>
      <c r="F10" s="73" t="s">
        <v>112</v>
      </c>
      <c r="G10" s="73"/>
      <c r="H10" s="24"/>
      <c r="I10" s="73"/>
    </row>
    <row r="11" spans="1:9" ht="12.75">
      <c r="A11" s="65">
        <v>42117</v>
      </c>
      <c r="B11" s="21" t="s">
        <v>70</v>
      </c>
      <c r="C11" s="96">
        <v>1561</v>
      </c>
      <c r="D11" s="97"/>
      <c r="E11" s="98"/>
      <c r="F11" s="73" t="s">
        <v>112</v>
      </c>
      <c r="G11" s="73"/>
      <c r="H11" s="24"/>
      <c r="I11" s="24"/>
    </row>
    <row r="12" spans="1:9" ht="12.75">
      <c r="A12" s="55">
        <v>42204</v>
      </c>
      <c r="B12" s="21" t="s">
        <v>103</v>
      </c>
      <c r="C12" s="96">
        <v>30</v>
      </c>
      <c r="D12" s="97"/>
      <c r="E12" s="73"/>
      <c r="F12" s="73" t="s">
        <v>112</v>
      </c>
      <c r="G12" s="73"/>
      <c r="H12" s="73"/>
      <c r="I12" s="24"/>
    </row>
    <row r="13" spans="1:9" ht="12.75">
      <c r="A13" s="55">
        <v>42206</v>
      </c>
      <c r="B13" s="21" t="s">
        <v>57</v>
      </c>
      <c r="C13" s="96">
        <v>556</v>
      </c>
      <c r="D13" s="97">
        <v>180</v>
      </c>
      <c r="E13" s="73"/>
      <c r="F13" s="73" t="s">
        <v>112</v>
      </c>
      <c r="G13" s="73"/>
      <c r="H13" s="73"/>
      <c r="I13" s="24"/>
    </row>
    <row r="14" spans="1:9" ht="12.75">
      <c r="A14" s="55">
        <v>42269</v>
      </c>
      <c r="B14" s="21" t="s">
        <v>71</v>
      </c>
      <c r="C14" s="96">
        <v>1500</v>
      </c>
      <c r="D14" s="97"/>
      <c r="E14" s="98"/>
      <c r="F14" s="73" t="s">
        <v>112</v>
      </c>
      <c r="G14" s="73"/>
      <c r="H14" s="73"/>
      <c r="I14" s="24"/>
    </row>
    <row r="15" spans="1:9" ht="12.75">
      <c r="A15" s="65">
        <v>42354</v>
      </c>
      <c r="B15" s="21" t="s">
        <v>78</v>
      </c>
      <c r="C15" s="96">
        <v>79.55</v>
      </c>
      <c r="D15" s="97">
        <v>62.95</v>
      </c>
      <c r="E15" s="98"/>
      <c r="F15" s="73" t="s">
        <v>112</v>
      </c>
      <c r="G15" s="73"/>
      <c r="H15" s="73"/>
      <c r="I15" s="73"/>
    </row>
    <row r="16" spans="1:9" ht="12.75">
      <c r="A16" s="65">
        <v>42411</v>
      </c>
      <c r="B16" s="99" t="s">
        <v>94</v>
      </c>
      <c r="C16" s="96">
        <v>144.72999999999999</v>
      </c>
      <c r="D16" s="97"/>
      <c r="E16" s="98"/>
      <c r="F16" s="73" t="s">
        <v>112</v>
      </c>
      <c r="G16" s="73"/>
      <c r="H16" s="24"/>
      <c r="I16" s="24"/>
    </row>
    <row r="17" spans="1:9" ht="12.75">
      <c r="A17" s="65">
        <v>42453</v>
      </c>
      <c r="B17" s="21" t="s">
        <v>35</v>
      </c>
      <c r="C17" s="96">
        <v>346.99</v>
      </c>
      <c r="D17" s="97"/>
      <c r="E17" s="98"/>
      <c r="F17" s="24" t="s">
        <v>112</v>
      </c>
      <c r="G17" s="73"/>
      <c r="H17" s="24"/>
      <c r="I17" s="73"/>
    </row>
    <row r="18" spans="1:9" ht="12.75">
      <c r="A18" s="65"/>
      <c r="B18" s="21"/>
      <c r="C18" s="100"/>
      <c r="D18" s="97"/>
      <c r="E18" s="98" t="s">
        <v>6</v>
      </c>
      <c r="F18" s="73"/>
      <c r="G18" s="24"/>
      <c r="H18" s="73"/>
      <c r="I18" s="73"/>
    </row>
    <row r="19" spans="1:9" ht="12.75">
      <c r="A19" s="65"/>
      <c r="B19" s="21" t="s">
        <v>99</v>
      </c>
      <c r="C19" s="97">
        <f>SUM(C10:C18)</f>
        <v>5548.0199999999995</v>
      </c>
      <c r="D19" s="97">
        <f>SUM(D10:D18)</f>
        <v>242.95</v>
      </c>
      <c r="E19" s="98"/>
      <c r="F19" s="73"/>
      <c r="G19" s="73"/>
      <c r="H19" s="73"/>
      <c r="I19" s="24"/>
    </row>
    <row r="20" spans="1:9" ht="12.75">
      <c r="A20" s="65"/>
      <c r="B20" s="21"/>
      <c r="C20" s="101"/>
      <c r="D20" s="97"/>
      <c r="E20" s="98"/>
      <c r="F20" s="24"/>
      <c r="G20" s="73"/>
      <c r="H20" s="73"/>
      <c r="I20" s="73"/>
    </row>
    <row r="21" spans="1:9" ht="12.75">
      <c r="A21" s="102" t="s">
        <v>101</v>
      </c>
      <c r="B21" s="21"/>
      <c r="C21" s="103">
        <f>SUM(C19,C8)</f>
        <v>7809.99</v>
      </c>
      <c r="D21" s="103">
        <f>SUM(D19,D8)</f>
        <v>242.95</v>
      </c>
      <c r="E21" s="98"/>
      <c r="F21" s="73"/>
      <c r="G21" s="24"/>
      <c r="H21" s="73"/>
      <c r="I21" s="73"/>
    </row>
    <row r="22" spans="1:9" ht="12.75" customHeight="1">
      <c r="A22" s="65"/>
      <c r="B22" s="21"/>
      <c r="C22" s="100"/>
      <c r="D22" s="97"/>
      <c r="E22" s="98"/>
      <c r="F22" s="73"/>
      <c r="G22" s="24"/>
      <c r="H22" s="73"/>
      <c r="I22" s="73"/>
    </row>
    <row r="23" spans="1:9" ht="12.75" customHeight="1">
      <c r="A23" s="65"/>
      <c r="B23" s="21"/>
      <c r="C23" s="100"/>
      <c r="D23" s="97"/>
      <c r="E23" s="98"/>
      <c r="F23" s="73"/>
      <c r="G23" s="73"/>
      <c r="H23" s="24"/>
      <c r="I23" s="73"/>
    </row>
    <row r="24" spans="1:9" ht="12.75" customHeight="1">
      <c r="A24" s="102" t="s">
        <v>100</v>
      </c>
      <c r="B24" s="21"/>
      <c r="C24" s="100"/>
      <c r="D24" s="97"/>
      <c r="E24" s="104">
        <f>C21+D21</f>
        <v>8052.94</v>
      </c>
      <c r="F24" s="73"/>
      <c r="G24" s="73"/>
      <c r="H24" s="73"/>
      <c r="I24" s="73"/>
    </row>
    <row r="25" spans="1:9" ht="12.75" customHeight="1">
      <c r="A25" s="65"/>
      <c r="B25" s="21"/>
      <c r="C25" s="100"/>
      <c r="D25" s="97"/>
      <c r="E25" s="98"/>
      <c r="F25" s="73"/>
      <c r="G25" s="73"/>
      <c r="H25" s="73"/>
      <c r="I25" s="73"/>
    </row>
    <row r="26" spans="1:9" ht="12.75" customHeight="1">
      <c r="A26" s="65"/>
      <c r="B26" s="66"/>
      <c r="C26" s="100"/>
      <c r="D26" s="97"/>
      <c r="E26" s="98"/>
      <c r="F26" s="73"/>
      <c r="G26" s="73"/>
      <c r="H26" s="73"/>
      <c r="I26" s="73"/>
    </row>
    <row r="27" spans="1:9" ht="12.75">
      <c r="A27" s="65"/>
      <c r="B27" s="73"/>
      <c r="C27" s="96"/>
      <c r="D27" s="97"/>
      <c r="E27" s="98"/>
      <c r="F27" s="73"/>
      <c r="G27" s="73"/>
      <c r="H27" s="73"/>
      <c r="I27" s="73"/>
    </row>
    <row r="28" spans="1:9" ht="13.5" thickBot="1">
      <c r="A28" s="105"/>
      <c r="B28" s="73"/>
      <c r="C28" s="106"/>
      <c r="D28" s="106"/>
      <c r="E28" s="107"/>
      <c r="F28" s="106"/>
      <c r="G28" s="106"/>
      <c r="H28" s="106"/>
      <c r="I28" s="106"/>
    </row>
    <row r="29" spans="1:9" ht="13.5" thickTop="1">
      <c r="A29" s="70"/>
      <c r="B29" s="73"/>
      <c r="C29" s="108"/>
      <c r="D29" s="108"/>
      <c r="E29" s="109"/>
      <c r="F29" s="110"/>
      <c r="G29" s="110"/>
      <c r="H29" s="110"/>
      <c r="I29" s="110"/>
    </row>
    <row r="30" spans="1:9" ht="12.75" customHeight="1">
      <c r="A30" s="102"/>
      <c r="B30" s="73"/>
      <c r="C30" s="96"/>
      <c r="D30" s="96"/>
      <c r="E30" s="104"/>
      <c r="F30" s="73"/>
      <c r="G30" s="73"/>
      <c r="H30" s="73"/>
      <c r="I30" s="73"/>
    </row>
    <row r="31" spans="1:9" ht="12.75">
      <c r="A31" s="65" t="s">
        <v>7</v>
      </c>
      <c r="B31" s="73"/>
      <c r="C31" s="111"/>
      <c r="D31" s="97"/>
      <c r="E31" s="98"/>
      <c r="F31" s="73"/>
      <c r="G31" s="73"/>
      <c r="H31" s="73"/>
      <c r="I31" s="73"/>
    </row>
    <row r="32" spans="1:9" s="115" customFormat="1" ht="12.75">
      <c r="A32" s="112"/>
      <c r="B32" s="113"/>
      <c r="C32" s="103"/>
      <c r="D32" s="103"/>
      <c r="E32" s="104"/>
      <c r="F32" s="114"/>
      <c r="G32" s="114"/>
      <c r="H32" s="114"/>
      <c r="I32" s="114"/>
    </row>
    <row r="33" spans="1:5" ht="12.75" customHeight="1">
      <c r="A33" s="37"/>
      <c r="C33" s="32"/>
      <c r="E33" s="88"/>
    </row>
    <row r="34" spans="1:5" ht="12.75" customHeight="1">
      <c r="A34" s="37"/>
      <c r="C34" s="32"/>
      <c r="E34" s="88"/>
    </row>
    <row r="35" spans="1:5" ht="12.75" customHeight="1">
      <c r="A35" s="37"/>
      <c r="C35" s="32"/>
      <c r="E35" s="88"/>
    </row>
    <row r="36" spans="1:5" ht="12.75" customHeight="1">
      <c r="A36" s="37"/>
      <c r="C36" s="32"/>
      <c r="E36" s="88"/>
    </row>
    <row r="37" spans="1:5" ht="12.75" customHeight="1">
      <c r="A37" s="37"/>
      <c r="C37" s="32"/>
      <c r="E37" s="88"/>
    </row>
    <row r="38" spans="1:5" ht="12.75" customHeight="1">
      <c r="A38" s="37"/>
      <c r="C38" s="32"/>
      <c r="E38" s="88"/>
    </row>
    <row r="39" spans="1:5" ht="12.75" customHeight="1">
      <c r="A39" s="37"/>
      <c r="C39" s="32"/>
      <c r="E39" s="88"/>
    </row>
    <row r="40" spans="1:5" ht="12.75" customHeight="1">
      <c r="A40" s="37"/>
      <c r="C40" s="32"/>
      <c r="E40" s="88"/>
    </row>
    <row r="41" spans="1:5" ht="12.75" customHeight="1">
      <c r="A41" s="37"/>
      <c r="C41" s="32"/>
      <c r="E41" s="88"/>
    </row>
    <row r="42" spans="1:5" ht="12.75" customHeight="1">
      <c r="A42" s="37"/>
      <c r="C42" s="32"/>
      <c r="E42" s="88"/>
    </row>
    <row r="43" spans="1:5" ht="12.75" customHeight="1">
      <c r="A43" s="37"/>
      <c r="C43" s="32"/>
      <c r="E43" s="88"/>
    </row>
    <row r="44" spans="1:5" ht="12.75" customHeight="1">
      <c r="A44" s="37"/>
      <c r="C44" s="32"/>
      <c r="E44" s="88"/>
    </row>
    <row r="45" spans="1:5" ht="12.75" customHeight="1">
      <c r="A45" s="37"/>
      <c r="C45" s="32"/>
      <c r="E45" s="88"/>
    </row>
    <row r="46" spans="1:5" ht="12.75" customHeight="1">
      <c r="A46" s="37"/>
      <c r="C46" s="32"/>
      <c r="E46" s="88"/>
    </row>
    <row r="47" spans="1:5" ht="12.75" customHeight="1">
      <c r="A47" s="37"/>
      <c r="C47" s="32"/>
      <c r="E47" s="88"/>
    </row>
    <row r="48" spans="1:5" ht="12.75" customHeight="1">
      <c r="A48" s="37"/>
      <c r="C48" s="32"/>
      <c r="E48" s="88"/>
    </row>
    <row r="49" spans="1:5" ht="12.75" customHeight="1">
      <c r="A49" s="37"/>
      <c r="C49" s="32"/>
      <c r="E49" s="88"/>
    </row>
    <row r="50" spans="1:5" ht="12.75" customHeight="1">
      <c r="A50" s="37"/>
      <c r="C50" s="32"/>
      <c r="E50" s="88"/>
    </row>
    <row r="51" spans="1:5" ht="12.75" customHeight="1">
      <c r="A51" s="37"/>
      <c r="C51" s="32"/>
      <c r="E51" s="88"/>
    </row>
    <row r="52" spans="1:5" ht="12.75" customHeight="1">
      <c r="A52" s="37"/>
      <c r="C52" s="32"/>
      <c r="E52" s="88"/>
    </row>
    <row r="53" spans="1:5" ht="12.75" customHeight="1">
      <c r="A53" s="37"/>
      <c r="C53" s="32"/>
      <c r="E53" s="88"/>
    </row>
    <row r="54" spans="1:5" ht="12.75" customHeight="1">
      <c r="A54" s="37"/>
      <c r="C54" s="32"/>
      <c r="E54" s="88"/>
    </row>
    <row r="55" spans="1:5" ht="12.75" customHeight="1">
      <c r="A55" s="37"/>
      <c r="C55" s="32"/>
      <c r="E55" s="88"/>
    </row>
    <row r="56" spans="1:5" ht="12.75" customHeight="1">
      <c r="A56" s="37"/>
      <c r="C56" s="32"/>
      <c r="E56" s="88"/>
    </row>
    <row r="57" spans="1:5" ht="12.75" customHeight="1">
      <c r="A57" s="37"/>
      <c r="C57" s="32"/>
      <c r="E57" s="88"/>
    </row>
    <row r="58" spans="1:5" ht="12.75" customHeight="1">
      <c r="A58" s="37"/>
      <c r="C58" s="32"/>
      <c r="E58" s="88"/>
    </row>
    <row r="59" spans="1:5" ht="12.75" customHeight="1">
      <c r="A59" s="37"/>
      <c r="C59" s="32"/>
      <c r="E59" s="88"/>
    </row>
    <row r="60" spans="1:5" ht="12.75" customHeight="1">
      <c r="A60" s="37"/>
      <c r="C60" s="32"/>
      <c r="E60" s="88"/>
    </row>
    <row r="61" spans="1:5" ht="12.75" customHeight="1">
      <c r="A61" s="37"/>
      <c r="C61" s="32"/>
      <c r="E61" s="88"/>
    </row>
    <row r="62" spans="1:5" ht="12.75" customHeight="1">
      <c r="A62" s="37"/>
      <c r="C62" s="32"/>
      <c r="E62" s="88"/>
    </row>
    <row r="63" spans="1:5" ht="12.75" customHeight="1">
      <c r="A63" s="37"/>
      <c r="C63" s="32"/>
      <c r="E63" s="88"/>
    </row>
    <row r="64" spans="1:5" ht="12.75" customHeight="1">
      <c r="A64" s="37"/>
      <c r="C64" s="32"/>
      <c r="E64" s="88"/>
    </row>
    <row r="65" spans="1:5" ht="12.75" customHeight="1">
      <c r="A65" s="37"/>
      <c r="C65" s="32"/>
      <c r="E65" s="88"/>
    </row>
    <row r="66" spans="1:5" ht="12.75" customHeight="1">
      <c r="A66" s="37"/>
      <c r="C66" s="32"/>
      <c r="E66" s="88"/>
    </row>
    <row r="67" spans="1:5" ht="12.75" customHeight="1">
      <c r="A67" s="37"/>
      <c r="C67" s="32"/>
      <c r="E67" s="88"/>
    </row>
    <row r="68" spans="1:5" ht="12.75" customHeight="1">
      <c r="A68" s="37"/>
      <c r="C68" s="32"/>
      <c r="E68" s="88"/>
    </row>
    <row r="69" spans="1:5" ht="12.75" customHeight="1">
      <c r="A69" s="37"/>
      <c r="C69" s="32"/>
      <c r="E69" s="88"/>
    </row>
    <row r="70" spans="1:5" ht="12.75" customHeight="1">
      <c r="A70" s="37"/>
      <c r="C70" s="32"/>
      <c r="E70" s="88"/>
    </row>
    <row r="71" spans="1:5" ht="12.75" customHeight="1">
      <c r="A71" s="37"/>
      <c r="C71" s="32"/>
      <c r="E71" s="88"/>
    </row>
    <row r="72" spans="1:5" ht="12.75" customHeight="1">
      <c r="A72" s="37"/>
      <c r="C72" s="32"/>
      <c r="E72" s="88"/>
    </row>
    <row r="73" spans="1:5" ht="12.75" customHeight="1">
      <c r="A73" s="37"/>
      <c r="C73" s="32"/>
      <c r="E73" s="88"/>
    </row>
    <row r="74" spans="1:5" ht="12.75" customHeight="1">
      <c r="A74" s="37"/>
      <c r="C74" s="32"/>
      <c r="E74" s="88"/>
    </row>
    <row r="75" spans="1:5" ht="12.75" customHeight="1">
      <c r="A75" s="37"/>
      <c r="C75" s="32"/>
      <c r="E75" s="88"/>
    </row>
    <row r="76" spans="1:5" ht="12.75" customHeight="1">
      <c r="A76" s="37"/>
      <c r="C76" s="32"/>
      <c r="E76" s="88"/>
    </row>
    <row r="77" spans="1:5" ht="12.75" customHeight="1">
      <c r="A77" s="37"/>
      <c r="C77" s="32"/>
      <c r="E77" s="88"/>
    </row>
    <row r="78" spans="1:5" ht="12.75" customHeight="1">
      <c r="A78" s="37"/>
      <c r="C78" s="32"/>
      <c r="E78" s="88"/>
    </row>
    <row r="79" spans="1:5" ht="12.75" customHeight="1">
      <c r="A79" s="37"/>
      <c r="C79" s="32"/>
      <c r="E79" s="88"/>
    </row>
    <row r="80" spans="1:5" ht="12.75" customHeight="1">
      <c r="A80" s="37"/>
      <c r="C80" s="32"/>
      <c r="E80" s="88"/>
    </row>
    <row r="81" spans="1:5" ht="12.75" customHeight="1">
      <c r="A81" s="37"/>
      <c r="C81" s="32"/>
      <c r="E81" s="88"/>
    </row>
  </sheetData>
  <mergeCells count="2">
    <mergeCell ref="A1:B1"/>
    <mergeCell ref="A3:B3"/>
  </mergeCells>
  <phoneticPr fontId="0" type="noConversion"/>
  <pageMargins left="0.7" right="0.7" top="0.75" bottom="0.75" header="0.3" footer="0.3"/>
  <pageSetup paperSize="9" orientation="landscape" r:id="rId1"/>
  <headerFooter>
    <oddHeader>&amp;C&amp;A</oddHeader>
    <oddFooter>&amp;C&amp;"Arial"&amp;10Page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5"/>
  <sheetViews>
    <sheetView tabSelected="1" zoomScale="75" zoomScaleNormal="100" workbookViewId="0">
      <pane xSplit="5" ySplit="7" topLeftCell="F26" activePane="bottomRight" state="frozen"/>
      <selection pane="topRight" activeCell="F1" sqref="F1"/>
      <selection pane="bottomLeft" activeCell="A8" sqref="A8"/>
      <selection pane="bottomRight" activeCell="Q35" sqref="Q35"/>
    </sheetView>
  </sheetViews>
  <sheetFormatPr defaultColWidth="11.5703125" defaultRowHeight="12.95" customHeight="1"/>
  <cols>
    <col min="1" max="1" width="12.85546875" style="86" customWidth="1"/>
    <col min="2" max="2" width="18.28515625" style="36" customWidth="1"/>
    <col min="3" max="3" width="12.85546875" style="36" customWidth="1"/>
    <col min="4" max="4" width="28.140625" style="36" customWidth="1"/>
    <col min="5" max="6" width="12.28515625" style="15" customWidth="1"/>
    <col min="7" max="7" width="12.28515625" style="31" bestFit="1" customWidth="1"/>
    <col min="8" max="8" width="12.7109375" style="31" bestFit="1" customWidth="1"/>
    <col min="9" max="9" width="11.7109375" style="31" bestFit="1" customWidth="1"/>
    <col min="10" max="11" width="12.28515625" style="31" bestFit="1" customWidth="1"/>
    <col min="12" max="12" width="13.140625" style="31" bestFit="1" customWidth="1"/>
    <col min="13" max="13" width="10.5703125" style="34" bestFit="1" customWidth="1"/>
    <col min="14" max="14" width="7.42578125" style="34" bestFit="1" customWidth="1"/>
    <col min="15" max="15" width="14.28515625" style="87" customWidth="1"/>
    <col min="16" max="16" width="14.28515625" style="34" customWidth="1"/>
    <col min="17" max="18" width="12.85546875" style="34" customWidth="1"/>
    <col min="19" max="16384" width="11.5703125" style="34"/>
  </cols>
  <sheetData>
    <row r="1" spans="1:17" ht="15.6" customHeight="1">
      <c r="A1" s="116" t="s">
        <v>8</v>
      </c>
      <c r="B1" s="116"/>
      <c r="C1" s="116"/>
      <c r="D1" s="116"/>
      <c r="E1" s="116"/>
      <c r="F1" s="14"/>
      <c r="M1" s="32"/>
      <c r="N1" s="32"/>
      <c r="O1" s="33"/>
      <c r="P1" s="32"/>
      <c r="Q1" s="32"/>
    </row>
    <row r="2" spans="1:17" ht="12.75">
      <c r="A2" s="35"/>
      <c r="M2" s="32"/>
      <c r="N2" s="32"/>
      <c r="O2" s="33"/>
      <c r="P2" s="32"/>
      <c r="Q2" s="32"/>
    </row>
    <row r="3" spans="1:17" ht="12.75" customHeight="1">
      <c r="A3" s="118" t="s">
        <v>9</v>
      </c>
      <c r="B3" s="118"/>
      <c r="C3" s="118"/>
      <c r="M3" s="32"/>
      <c r="N3" s="32"/>
      <c r="O3" s="33"/>
      <c r="P3" s="32"/>
      <c r="Q3" s="32"/>
    </row>
    <row r="4" spans="1:17" ht="12.75">
      <c r="A4" s="35"/>
      <c r="M4" s="32"/>
      <c r="N4" s="32"/>
      <c r="O4" s="33"/>
      <c r="P4" s="32"/>
      <c r="Q4" s="32"/>
    </row>
    <row r="5" spans="1:17" ht="13.35" customHeight="1">
      <c r="A5" s="38" t="s">
        <v>10</v>
      </c>
      <c r="B5" s="119" t="s">
        <v>38</v>
      </c>
      <c r="C5" s="120"/>
      <c r="D5" s="120"/>
      <c r="H5" s="39" t="s">
        <v>93</v>
      </c>
      <c r="M5" s="32"/>
      <c r="O5" s="40"/>
      <c r="P5" s="32"/>
      <c r="Q5" s="32"/>
    </row>
    <row r="6" spans="1:17" ht="12.75">
      <c r="A6" s="35"/>
      <c r="M6" s="32"/>
      <c r="N6" s="32"/>
      <c r="O6" s="33"/>
      <c r="P6" s="32"/>
      <c r="Q6" s="32"/>
    </row>
    <row r="7" spans="1:17" s="50" customFormat="1" ht="12.75">
      <c r="A7" s="41" t="s">
        <v>11</v>
      </c>
      <c r="B7" s="42" t="s">
        <v>12</v>
      </c>
      <c r="C7" s="43" t="s">
        <v>24</v>
      </c>
      <c r="D7" s="44" t="s">
        <v>13</v>
      </c>
      <c r="E7" s="22" t="s">
        <v>4</v>
      </c>
      <c r="F7" s="22" t="s">
        <v>36</v>
      </c>
      <c r="G7" s="45" t="s">
        <v>14</v>
      </c>
      <c r="H7" s="45" t="s">
        <v>2</v>
      </c>
      <c r="I7" s="45" t="s">
        <v>15</v>
      </c>
      <c r="J7" s="45" t="s">
        <v>111</v>
      </c>
      <c r="K7" s="45"/>
      <c r="L7" s="45"/>
      <c r="M7" s="46"/>
      <c r="N7" s="47"/>
      <c r="O7" s="48"/>
      <c r="P7" s="49"/>
      <c r="Q7" s="49"/>
    </row>
    <row r="8" spans="1:17" ht="12.75">
      <c r="A8" s="51">
        <v>42083</v>
      </c>
      <c r="B8" s="52" t="s">
        <v>27</v>
      </c>
      <c r="C8" s="53">
        <v>340</v>
      </c>
      <c r="D8" s="52" t="s">
        <v>39</v>
      </c>
      <c r="E8" s="16">
        <v>79.17</v>
      </c>
      <c r="F8" s="16"/>
      <c r="G8" s="54"/>
      <c r="H8" s="55">
        <v>42088</v>
      </c>
      <c r="I8" s="56">
        <v>79.5</v>
      </c>
      <c r="J8" s="57" t="s">
        <v>112</v>
      </c>
      <c r="K8" s="54"/>
      <c r="L8" s="54"/>
      <c r="M8" s="58"/>
      <c r="N8" s="55"/>
      <c r="O8" s="59"/>
      <c r="P8" s="60"/>
      <c r="Q8" s="60"/>
    </row>
    <row r="9" spans="1:17" ht="12.75">
      <c r="A9" s="51">
        <v>42097</v>
      </c>
      <c r="B9" s="52" t="s">
        <v>16</v>
      </c>
      <c r="C9" s="53">
        <v>341</v>
      </c>
      <c r="D9" s="52" t="s">
        <v>26</v>
      </c>
      <c r="E9" s="16">
        <v>54.49</v>
      </c>
      <c r="F9" s="16"/>
      <c r="G9" s="57">
        <v>7.49</v>
      </c>
      <c r="H9" s="61">
        <v>42116</v>
      </c>
      <c r="I9" s="62">
        <v>82.3</v>
      </c>
      <c r="J9" s="57" t="s">
        <v>112</v>
      </c>
      <c r="K9" s="57"/>
      <c r="L9" s="57"/>
      <c r="M9" s="58"/>
      <c r="N9" s="55"/>
      <c r="O9" s="59"/>
      <c r="P9" s="63"/>
      <c r="Q9" s="60"/>
    </row>
    <row r="10" spans="1:17" ht="12.75">
      <c r="A10" s="51">
        <v>42113</v>
      </c>
      <c r="B10" s="52" t="s">
        <v>27</v>
      </c>
      <c r="C10" s="53">
        <v>342</v>
      </c>
      <c r="D10" s="52" t="s">
        <v>96</v>
      </c>
      <c r="E10" s="16">
        <v>88.77</v>
      </c>
      <c r="F10" s="16"/>
      <c r="G10" s="54"/>
      <c r="H10" s="55">
        <v>42116</v>
      </c>
      <c r="I10" s="56">
        <v>82.3</v>
      </c>
      <c r="J10" s="57" t="s">
        <v>112</v>
      </c>
      <c r="K10" s="54"/>
      <c r="L10" s="54"/>
      <c r="M10" s="58"/>
      <c r="N10" s="55"/>
      <c r="O10" s="59"/>
      <c r="P10" s="60"/>
      <c r="Q10" s="60"/>
    </row>
    <row r="11" spans="1:17" ht="12.75">
      <c r="A11" s="64">
        <v>42116</v>
      </c>
      <c r="B11" s="52" t="s">
        <v>31</v>
      </c>
      <c r="C11" s="53">
        <v>343</v>
      </c>
      <c r="D11" s="52" t="s">
        <v>40</v>
      </c>
      <c r="E11" s="16">
        <v>212</v>
      </c>
      <c r="F11" s="16"/>
      <c r="G11" s="54"/>
      <c r="H11" s="55">
        <v>42116</v>
      </c>
      <c r="I11" s="56">
        <v>82.3</v>
      </c>
      <c r="J11" s="57" t="s">
        <v>112</v>
      </c>
      <c r="K11" s="54"/>
      <c r="L11" s="54"/>
      <c r="M11" s="58"/>
      <c r="N11" s="55"/>
      <c r="O11" s="59"/>
      <c r="P11" s="60"/>
      <c r="Q11" s="60"/>
    </row>
    <row r="12" spans="1:17" ht="12.75">
      <c r="A12" s="51">
        <v>42116</v>
      </c>
      <c r="B12" s="52" t="s">
        <v>25</v>
      </c>
      <c r="C12" s="53">
        <v>344</v>
      </c>
      <c r="D12" s="52" t="s">
        <v>41</v>
      </c>
      <c r="E12" s="16">
        <v>37.5</v>
      </c>
      <c r="F12" s="16"/>
      <c r="G12" s="54">
        <v>6.25</v>
      </c>
      <c r="H12" s="55">
        <v>42136</v>
      </c>
      <c r="I12" s="56">
        <v>85.9</v>
      </c>
      <c r="J12" s="57" t="s">
        <v>112</v>
      </c>
      <c r="K12" s="54"/>
      <c r="L12" s="54"/>
      <c r="M12" s="58"/>
      <c r="N12" s="55"/>
      <c r="O12" s="59"/>
      <c r="P12" s="60"/>
      <c r="Q12" s="60"/>
    </row>
    <row r="13" spans="1:17" ht="12.75">
      <c r="A13" s="64">
        <v>42121</v>
      </c>
      <c r="B13" s="52" t="s">
        <v>28</v>
      </c>
      <c r="C13" s="53">
        <v>345</v>
      </c>
      <c r="D13" s="52" t="s">
        <v>42</v>
      </c>
      <c r="E13" s="16">
        <v>25</v>
      </c>
      <c r="F13" s="16"/>
      <c r="G13" s="54"/>
      <c r="H13" s="55">
        <v>42136</v>
      </c>
      <c r="I13" s="56">
        <v>85.9</v>
      </c>
      <c r="J13" s="57" t="s">
        <v>112</v>
      </c>
      <c r="K13" s="54"/>
      <c r="L13" s="54"/>
      <c r="M13" s="58"/>
      <c r="N13" s="55"/>
      <c r="O13" s="59"/>
      <c r="P13" s="60"/>
      <c r="Q13" s="60"/>
    </row>
    <row r="14" spans="1:17" ht="12.75">
      <c r="A14" s="51">
        <v>42136</v>
      </c>
      <c r="B14" s="52" t="s">
        <v>29</v>
      </c>
      <c r="C14" s="53">
        <v>346</v>
      </c>
      <c r="D14" s="52" t="s">
        <v>30</v>
      </c>
      <c r="E14" s="16">
        <v>50</v>
      </c>
      <c r="F14" s="16"/>
      <c r="G14" s="57"/>
      <c r="H14" s="61">
        <v>42136</v>
      </c>
      <c r="I14" s="62">
        <v>85.9</v>
      </c>
      <c r="J14" s="57" t="s">
        <v>112</v>
      </c>
      <c r="K14" s="57"/>
      <c r="L14" s="57"/>
      <c r="M14" s="58"/>
      <c r="N14" s="55"/>
      <c r="O14" s="59"/>
      <c r="P14" s="60"/>
      <c r="Q14" s="60"/>
    </row>
    <row r="15" spans="1:17" ht="12.75">
      <c r="A15" s="51">
        <v>42136</v>
      </c>
      <c r="B15" s="52" t="s">
        <v>43</v>
      </c>
      <c r="C15" s="53">
        <v>347</v>
      </c>
      <c r="D15" s="52" t="s">
        <v>44</v>
      </c>
      <c r="E15" s="16">
        <v>20</v>
      </c>
      <c r="F15" s="16"/>
      <c r="G15" s="54"/>
      <c r="H15" s="55">
        <v>42136</v>
      </c>
      <c r="I15" s="56">
        <v>85.9</v>
      </c>
      <c r="J15" s="57" t="s">
        <v>112</v>
      </c>
      <c r="K15" s="54"/>
      <c r="L15" s="54"/>
      <c r="M15" s="58"/>
      <c r="N15" s="65"/>
      <c r="O15" s="59"/>
      <c r="P15" s="60"/>
      <c r="Q15" s="60"/>
    </row>
    <row r="16" spans="1:17" ht="12.75">
      <c r="A16" s="51">
        <v>42137</v>
      </c>
      <c r="B16" s="52" t="s">
        <v>25</v>
      </c>
      <c r="C16" s="53">
        <v>348</v>
      </c>
      <c r="D16" s="52" t="s">
        <v>45</v>
      </c>
      <c r="E16" s="16">
        <v>18</v>
      </c>
      <c r="F16" s="16"/>
      <c r="G16" s="54">
        <v>3</v>
      </c>
      <c r="H16" s="55">
        <v>42197</v>
      </c>
      <c r="I16" s="56">
        <v>88.8</v>
      </c>
      <c r="J16" s="57" t="s">
        <v>112</v>
      </c>
      <c r="K16" s="54"/>
      <c r="L16" s="54"/>
      <c r="M16" s="58"/>
      <c r="N16" s="65"/>
      <c r="O16" s="59"/>
      <c r="P16" s="60"/>
      <c r="Q16" s="60"/>
    </row>
    <row r="17" spans="1:17" ht="12.75">
      <c r="A17" s="51">
        <v>42143</v>
      </c>
      <c r="B17" s="52" t="s">
        <v>27</v>
      </c>
      <c r="C17" s="53">
        <v>349</v>
      </c>
      <c r="D17" s="52" t="s">
        <v>46</v>
      </c>
      <c r="E17" s="16">
        <v>79.17</v>
      </c>
      <c r="F17" s="16"/>
      <c r="G17" s="57"/>
      <c r="H17" s="61">
        <v>42197</v>
      </c>
      <c r="I17" s="62">
        <v>88.8</v>
      </c>
      <c r="J17" s="57" t="s">
        <v>112</v>
      </c>
      <c r="K17" s="57"/>
      <c r="L17" s="57"/>
      <c r="M17" s="58"/>
      <c r="N17" s="65"/>
      <c r="O17" s="59"/>
      <c r="P17" s="63"/>
      <c r="Q17" s="60"/>
    </row>
    <row r="18" spans="1:17" ht="12.75">
      <c r="A18" s="51">
        <v>42144</v>
      </c>
      <c r="B18" s="52" t="s">
        <v>47</v>
      </c>
      <c r="C18" s="53">
        <v>350</v>
      </c>
      <c r="D18" s="52" t="s">
        <v>48</v>
      </c>
      <c r="E18" s="16">
        <v>120</v>
      </c>
      <c r="F18" s="16"/>
      <c r="G18" s="57">
        <v>20</v>
      </c>
      <c r="H18" s="55">
        <v>42197</v>
      </c>
      <c r="I18" s="56">
        <v>88.8</v>
      </c>
      <c r="J18" s="57" t="s">
        <v>112</v>
      </c>
      <c r="K18" s="54"/>
      <c r="L18" s="54"/>
      <c r="M18" s="58"/>
      <c r="N18" s="65"/>
      <c r="O18" s="59"/>
      <c r="P18" s="60"/>
      <c r="Q18" s="60"/>
    </row>
    <row r="19" spans="1:17" ht="12.75">
      <c r="A19" s="51">
        <v>42173</v>
      </c>
      <c r="B19" s="52" t="s">
        <v>27</v>
      </c>
      <c r="C19" s="53">
        <v>351</v>
      </c>
      <c r="D19" s="52" t="s">
        <v>32</v>
      </c>
      <c r="E19" s="16">
        <v>79.17</v>
      </c>
      <c r="F19" s="16"/>
      <c r="G19" s="54"/>
      <c r="H19" s="55">
        <v>42197</v>
      </c>
      <c r="I19" s="56">
        <v>88.8</v>
      </c>
      <c r="J19" s="57" t="s">
        <v>112</v>
      </c>
      <c r="K19" s="54"/>
      <c r="L19" s="54"/>
      <c r="M19" s="58"/>
      <c r="N19" s="65"/>
      <c r="O19" s="59"/>
      <c r="P19" s="60"/>
      <c r="Q19" s="60"/>
    </row>
    <row r="20" spans="1:17" ht="12.75">
      <c r="A20" s="51">
        <v>42192</v>
      </c>
      <c r="B20" s="52" t="s">
        <v>18</v>
      </c>
      <c r="C20" s="53">
        <v>352</v>
      </c>
      <c r="D20" s="52" t="s">
        <v>19</v>
      </c>
      <c r="E20" s="16">
        <v>57</v>
      </c>
      <c r="F20" s="16"/>
      <c r="G20" s="54"/>
      <c r="H20" s="61">
        <v>42197</v>
      </c>
      <c r="I20" s="56">
        <v>88.8</v>
      </c>
      <c r="J20" s="57" t="s">
        <v>112</v>
      </c>
      <c r="K20" s="54"/>
      <c r="L20" s="54"/>
      <c r="M20" s="66"/>
      <c r="N20" s="65"/>
      <c r="O20" s="59"/>
      <c r="P20" s="60"/>
      <c r="Q20" s="67"/>
    </row>
    <row r="21" spans="1:17" ht="12.75">
      <c r="A21" s="51">
        <v>42193</v>
      </c>
      <c r="B21" s="52" t="s">
        <v>49</v>
      </c>
      <c r="C21" s="53">
        <v>353</v>
      </c>
      <c r="D21" s="52" t="s">
        <v>50</v>
      </c>
      <c r="E21" s="16">
        <v>540</v>
      </c>
      <c r="F21" s="16"/>
      <c r="G21" s="57">
        <v>90</v>
      </c>
      <c r="H21" s="61">
        <v>42197</v>
      </c>
      <c r="I21" s="62">
        <v>88.8</v>
      </c>
      <c r="J21" s="57" t="s">
        <v>112</v>
      </c>
      <c r="K21" s="57"/>
      <c r="L21" s="57"/>
      <c r="M21" s="68"/>
      <c r="N21" s="65"/>
      <c r="O21" s="59"/>
      <c r="P21" s="60"/>
      <c r="Q21" s="67"/>
    </row>
    <row r="22" spans="1:17" ht="12.75">
      <c r="A22" s="51">
        <v>42204</v>
      </c>
      <c r="B22" s="52" t="s">
        <v>27</v>
      </c>
      <c r="C22" s="53">
        <v>354</v>
      </c>
      <c r="D22" s="52" t="s">
        <v>51</v>
      </c>
      <c r="E22" s="16">
        <v>79.17</v>
      </c>
      <c r="F22" s="16"/>
      <c r="G22" s="54"/>
      <c r="H22" s="55">
        <v>42262</v>
      </c>
      <c r="I22" s="56">
        <v>92.11</v>
      </c>
      <c r="J22" s="57" t="s">
        <v>112</v>
      </c>
      <c r="K22" s="54"/>
      <c r="L22" s="54"/>
      <c r="M22" s="58"/>
      <c r="N22" s="65"/>
      <c r="O22" s="59"/>
      <c r="P22" s="60"/>
      <c r="Q22" s="60"/>
    </row>
    <row r="23" spans="1:17" ht="12.75">
      <c r="A23" s="51">
        <v>42204</v>
      </c>
      <c r="B23" s="52" t="s">
        <v>17</v>
      </c>
      <c r="C23" s="69">
        <v>355</v>
      </c>
      <c r="D23" s="52" t="s">
        <v>52</v>
      </c>
      <c r="E23" s="19">
        <v>27.5</v>
      </c>
      <c r="F23" s="16"/>
      <c r="G23" s="57">
        <v>4.58</v>
      </c>
      <c r="H23" s="55">
        <v>42262</v>
      </c>
      <c r="I23" s="56">
        <v>92.1</v>
      </c>
      <c r="J23" s="57" t="s">
        <v>112</v>
      </c>
      <c r="K23" s="54"/>
      <c r="L23" s="54"/>
      <c r="M23" s="58"/>
      <c r="N23" s="65"/>
      <c r="O23" s="59"/>
      <c r="P23" s="60"/>
      <c r="Q23" s="60"/>
    </row>
    <row r="24" spans="1:17" ht="12.75">
      <c r="A24" s="51">
        <v>42204</v>
      </c>
      <c r="B24" s="52" t="s">
        <v>53</v>
      </c>
      <c r="C24" s="69">
        <v>356</v>
      </c>
      <c r="D24" s="52" t="s">
        <v>54</v>
      </c>
      <c r="E24" s="19">
        <v>500</v>
      </c>
      <c r="F24" s="16"/>
      <c r="G24" s="54"/>
      <c r="H24" s="55">
        <v>42262</v>
      </c>
      <c r="I24" s="56">
        <v>92.1</v>
      </c>
      <c r="J24" s="57" t="s">
        <v>112</v>
      </c>
      <c r="K24" s="54"/>
      <c r="L24" s="54"/>
      <c r="M24" s="58"/>
      <c r="N24" s="65"/>
      <c r="O24" s="59"/>
      <c r="P24" s="60"/>
      <c r="Q24" s="60"/>
    </row>
    <row r="25" spans="1:17" ht="12.75">
      <c r="A25" s="51">
        <v>42204</v>
      </c>
      <c r="B25" s="52" t="s">
        <v>34</v>
      </c>
      <c r="C25" s="69" t="s">
        <v>33</v>
      </c>
      <c r="D25" s="52" t="s">
        <v>55</v>
      </c>
      <c r="E25" s="19"/>
      <c r="F25" s="16">
        <v>180</v>
      </c>
      <c r="G25" s="54"/>
      <c r="H25" s="55">
        <v>42262</v>
      </c>
      <c r="I25" s="56">
        <v>92.1</v>
      </c>
      <c r="J25" s="54"/>
      <c r="K25" s="54"/>
      <c r="L25" s="54"/>
      <c r="M25" s="58"/>
      <c r="N25" s="65"/>
      <c r="O25" s="59"/>
      <c r="P25" s="60"/>
      <c r="Q25" s="60"/>
    </row>
    <row r="26" spans="1:17" ht="12.75">
      <c r="A26" s="51"/>
      <c r="B26" s="52"/>
      <c r="C26" s="69"/>
      <c r="D26" s="52"/>
      <c r="E26" s="19"/>
      <c r="F26" s="18"/>
      <c r="G26" s="54"/>
      <c r="H26" s="55"/>
      <c r="I26" s="56"/>
      <c r="J26" s="54"/>
      <c r="K26" s="54"/>
      <c r="L26" s="54"/>
      <c r="M26" s="58"/>
      <c r="N26" s="70"/>
      <c r="O26" s="59"/>
      <c r="P26" s="60"/>
      <c r="Q26" s="60"/>
    </row>
    <row r="27" spans="1:17" ht="12.75">
      <c r="A27" s="51">
        <v>42207</v>
      </c>
      <c r="B27" s="52" t="s">
        <v>58</v>
      </c>
      <c r="C27" s="69">
        <v>357</v>
      </c>
      <c r="D27" s="71" t="s">
        <v>59</v>
      </c>
      <c r="E27" s="19">
        <v>150</v>
      </c>
      <c r="F27" s="17"/>
      <c r="G27" s="54">
        <v>25</v>
      </c>
      <c r="H27" s="55">
        <v>42262</v>
      </c>
      <c r="I27" s="56">
        <v>92.1</v>
      </c>
      <c r="J27" s="57" t="s">
        <v>112</v>
      </c>
      <c r="K27" s="54"/>
      <c r="L27" s="54"/>
      <c r="M27" s="58"/>
      <c r="N27" s="65"/>
      <c r="O27" s="59"/>
      <c r="P27" s="60"/>
      <c r="Q27" s="60"/>
    </row>
    <row r="28" spans="1:17" ht="12.75" customHeight="1">
      <c r="A28" s="64">
        <v>42207</v>
      </c>
      <c r="B28" s="52" t="s">
        <v>16</v>
      </c>
      <c r="C28" s="53">
        <v>358</v>
      </c>
      <c r="D28" s="71" t="s">
        <v>60</v>
      </c>
      <c r="E28" s="16">
        <v>30</v>
      </c>
      <c r="F28" s="16"/>
      <c r="G28" s="54">
        <v>5</v>
      </c>
      <c r="H28" s="55">
        <v>42262</v>
      </c>
      <c r="I28" s="56">
        <v>92.1</v>
      </c>
      <c r="J28" s="57" t="s">
        <v>112</v>
      </c>
      <c r="K28" s="54"/>
      <c r="L28" s="54"/>
      <c r="M28" s="58"/>
      <c r="N28" s="55"/>
      <c r="O28" s="59"/>
      <c r="P28" s="60"/>
      <c r="Q28" s="60"/>
    </row>
    <row r="29" spans="1:17" ht="12.75" customHeight="1">
      <c r="A29" s="51">
        <v>42235</v>
      </c>
      <c r="B29" s="72" t="s">
        <v>62</v>
      </c>
      <c r="C29" s="53">
        <v>359</v>
      </c>
      <c r="D29" s="71" t="s">
        <v>63</v>
      </c>
      <c r="E29" s="16">
        <v>79.17</v>
      </c>
      <c r="F29" s="16"/>
      <c r="G29" s="54"/>
      <c r="H29" s="55">
        <v>42262</v>
      </c>
      <c r="I29" s="56">
        <v>92.1</v>
      </c>
      <c r="J29" s="57" t="s">
        <v>112</v>
      </c>
      <c r="K29" s="54"/>
      <c r="L29" s="54"/>
      <c r="M29" s="58"/>
      <c r="N29" s="65"/>
      <c r="O29" s="59"/>
      <c r="P29" s="60"/>
      <c r="Q29" s="60"/>
    </row>
    <row r="30" spans="1:17" ht="12.75" customHeight="1">
      <c r="A30" s="51">
        <v>42235</v>
      </c>
      <c r="B30" s="52" t="s">
        <v>64</v>
      </c>
      <c r="C30" s="53">
        <v>360</v>
      </c>
      <c r="D30" s="71" t="s">
        <v>97</v>
      </c>
      <c r="E30" s="16">
        <v>76.88</v>
      </c>
      <c r="F30" s="16"/>
      <c r="G30" s="57"/>
      <c r="H30" s="55">
        <v>42262</v>
      </c>
      <c r="I30" s="56">
        <v>92.1</v>
      </c>
      <c r="J30" s="57" t="s">
        <v>112</v>
      </c>
      <c r="K30" s="54"/>
      <c r="L30" s="54"/>
      <c r="M30" s="58"/>
      <c r="N30" s="65"/>
      <c r="O30" s="59"/>
      <c r="P30" s="60"/>
      <c r="Q30" s="60"/>
    </row>
    <row r="31" spans="1:17" ht="12.75">
      <c r="A31" s="51">
        <v>42238</v>
      </c>
      <c r="B31" s="52" t="s">
        <v>66</v>
      </c>
      <c r="C31" s="53">
        <v>361</v>
      </c>
      <c r="D31" s="52" t="s">
        <v>67</v>
      </c>
      <c r="E31" s="16">
        <v>17.8</v>
      </c>
      <c r="F31" s="16"/>
      <c r="G31" s="57"/>
      <c r="H31" s="55">
        <v>42262</v>
      </c>
      <c r="I31" s="56">
        <v>92.1</v>
      </c>
      <c r="J31" s="57" t="s">
        <v>112</v>
      </c>
      <c r="K31" s="54"/>
      <c r="L31" s="54"/>
      <c r="M31" s="58"/>
      <c r="N31" s="65"/>
      <c r="O31" s="59"/>
      <c r="P31" s="60"/>
      <c r="Q31" s="60"/>
    </row>
    <row r="32" spans="1:17" ht="12.75">
      <c r="A32" s="51">
        <v>42239</v>
      </c>
      <c r="B32" s="52" t="s">
        <v>62</v>
      </c>
      <c r="C32" s="53">
        <v>362</v>
      </c>
      <c r="D32" s="52" t="s">
        <v>65</v>
      </c>
      <c r="E32" s="16">
        <v>20.11</v>
      </c>
      <c r="F32" s="16"/>
      <c r="G32" s="54"/>
      <c r="H32" s="55">
        <v>42262</v>
      </c>
      <c r="I32" s="56">
        <v>92.1</v>
      </c>
      <c r="J32" s="57" t="s">
        <v>112</v>
      </c>
      <c r="K32" s="54"/>
      <c r="L32" s="54"/>
      <c r="M32" s="73"/>
      <c r="N32" s="70"/>
      <c r="O32" s="59"/>
      <c r="P32" s="60"/>
    </row>
    <row r="33" spans="1:27" ht="12.75">
      <c r="A33" s="64">
        <v>42239</v>
      </c>
      <c r="B33" s="52" t="s">
        <v>28</v>
      </c>
      <c r="C33" s="53">
        <v>363</v>
      </c>
      <c r="D33" s="52" t="s">
        <v>42</v>
      </c>
      <c r="E33" s="16">
        <v>25</v>
      </c>
      <c r="F33" s="16"/>
      <c r="H33" s="55">
        <v>42262</v>
      </c>
      <c r="I33" s="56">
        <v>92.1</v>
      </c>
      <c r="J33" s="57" t="s">
        <v>112</v>
      </c>
      <c r="K33" s="54"/>
      <c r="L33" s="54"/>
      <c r="M33" s="24"/>
      <c r="N33" s="65"/>
      <c r="O33" s="59"/>
      <c r="P33" s="60"/>
    </row>
    <row r="34" spans="1:27" ht="12.75" customHeight="1">
      <c r="A34" s="51">
        <v>42266</v>
      </c>
      <c r="B34" s="52" t="s">
        <v>62</v>
      </c>
      <c r="C34" s="53">
        <v>364</v>
      </c>
      <c r="D34" s="52" t="s">
        <v>68</v>
      </c>
      <c r="E34" s="16">
        <v>79.17</v>
      </c>
      <c r="F34" s="16"/>
      <c r="H34" s="55">
        <v>42262</v>
      </c>
      <c r="I34" s="56">
        <v>92.1</v>
      </c>
      <c r="J34" s="57" t="s">
        <v>112</v>
      </c>
      <c r="K34" s="54"/>
      <c r="L34" s="54"/>
      <c r="M34" s="73"/>
      <c r="N34" s="65"/>
      <c r="O34" s="59"/>
      <c r="P34" s="60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7" s="73" customFormat="1" ht="12.75">
      <c r="A35" s="51">
        <v>42291</v>
      </c>
      <c r="B35" s="75" t="s">
        <v>18</v>
      </c>
      <c r="C35" s="53">
        <v>365</v>
      </c>
      <c r="D35" s="52" t="s">
        <v>19</v>
      </c>
      <c r="E35" s="18">
        <v>57</v>
      </c>
      <c r="F35" s="18"/>
      <c r="H35" s="61">
        <v>42325</v>
      </c>
      <c r="I35" s="56">
        <v>97.9</v>
      </c>
      <c r="J35" s="57" t="s">
        <v>112</v>
      </c>
      <c r="K35" s="54"/>
      <c r="L35" s="54"/>
      <c r="N35" s="76"/>
      <c r="O35" s="77"/>
      <c r="P35" s="60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8"/>
    </row>
    <row r="36" spans="1:27" s="73" customFormat="1" ht="12.75">
      <c r="A36" s="51">
        <v>42296</v>
      </c>
      <c r="B36" s="52" t="s">
        <v>62</v>
      </c>
      <c r="C36" s="53">
        <v>366</v>
      </c>
      <c r="D36" s="52" t="s">
        <v>69</v>
      </c>
      <c r="E36" s="16">
        <v>79.17</v>
      </c>
      <c r="F36" s="16"/>
      <c r="H36" s="61" t="s">
        <v>102</v>
      </c>
      <c r="I36" s="56">
        <v>97.9</v>
      </c>
      <c r="J36" s="57" t="s">
        <v>112</v>
      </c>
      <c r="K36" s="54"/>
      <c r="L36" s="54"/>
      <c r="N36" s="76"/>
      <c r="O36" s="77"/>
      <c r="P36" s="60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8"/>
    </row>
    <row r="37" spans="1:27" s="73" customFormat="1" ht="12.75" customHeight="1">
      <c r="A37" s="51">
        <v>42327</v>
      </c>
      <c r="B37" s="52" t="s">
        <v>62</v>
      </c>
      <c r="C37" s="53">
        <v>367</v>
      </c>
      <c r="D37" s="52" t="s">
        <v>72</v>
      </c>
      <c r="E37" s="16">
        <v>79.17</v>
      </c>
      <c r="F37" s="16"/>
      <c r="H37" s="55">
        <v>42325</v>
      </c>
      <c r="I37" s="56">
        <v>97.9</v>
      </c>
      <c r="J37" s="57" t="s">
        <v>112</v>
      </c>
      <c r="K37" s="54"/>
      <c r="L37" s="54"/>
      <c r="N37" s="76"/>
      <c r="O37" s="77"/>
      <c r="P37" s="60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8"/>
    </row>
    <row r="38" spans="1:27" s="73" customFormat="1" ht="12.75">
      <c r="A38" s="64">
        <v>42328</v>
      </c>
      <c r="B38" s="52" t="s">
        <v>73</v>
      </c>
      <c r="C38" s="53">
        <v>368</v>
      </c>
      <c r="D38" s="52" t="s">
        <v>74</v>
      </c>
      <c r="E38" s="16">
        <v>17.5</v>
      </c>
      <c r="F38" s="16"/>
      <c r="H38" s="55">
        <v>42388</v>
      </c>
      <c r="I38" s="56">
        <v>100.6</v>
      </c>
      <c r="J38" s="57" t="s">
        <v>112</v>
      </c>
      <c r="K38" s="54"/>
      <c r="L38" s="54"/>
      <c r="M38" s="58"/>
      <c r="N38" s="55"/>
      <c r="O38" s="59"/>
      <c r="P38" s="60"/>
      <c r="Q38" s="60"/>
      <c r="R38" s="74"/>
      <c r="S38" s="74"/>
      <c r="T38" s="74"/>
      <c r="U38" s="74"/>
      <c r="V38" s="74"/>
      <c r="W38" s="74"/>
      <c r="X38" s="74"/>
      <c r="Y38" s="74"/>
      <c r="Z38" s="74"/>
      <c r="AA38" s="78"/>
    </row>
    <row r="39" spans="1:27" s="73" customFormat="1" ht="12.75">
      <c r="A39" s="64">
        <v>42350</v>
      </c>
      <c r="B39" s="75" t="s">
        <v>75</v>
      </c>
      <c r="C39" s="53">
        <v>369</v>
      </c>
      <c r="D39" s="52" t="s">
        <v>76</v>
      </c>
      <c r="E39" s="16">
        <v>200</v>
      </c>
      <c r="F39" s="16"/>
      <c r="H39" s="61">
        <v>42388</v>
      </c>
      <c r="I39" s="62">
        <v>100.6</v>
      </c>
      <c r="J39" s="57" t="s">
        <v>112</v>
      </c>
      <c r="K39" s="57"/>
      <c r="L39" s="57"/>
      <c r="M39" s="58"/>
      <c r="N39" s="61"/>
      <c r="O39" s="59"/>
      <c r="P39" s="60"/>
      <c r="Q39" s="60"/>
      <c r="R39" s="74"/>
      <c r="S39" s="74"/>
      <c r="T39" s="74"/>
      <c r="U39" s="74"/>
      <c r="V39" s="74"/>
      <c r="W39" s="74"/>
      <c r="X39" s="74"/>
      <c r="Y39" s="74"/>
      <c r="Z39" s="74"/>
      <c r="AA39" s="78"/>
    </row>
    <row r="40" spans="1:27" s="73" customFormat="1" ht="12.75">
      <c r="A40" s="51">
        <v>42356</v>
      </c>
      <c r="B40" s="52" t="s">
        <v>62</v>
      </c>
      <c r="C40" s="53">
        <v>370</v>
      </c>
      <c r="D40" s="52" t="s">
        <v>77</v>
      </c>
      <c r="E40" s="16">
        <v>79.17</v>
      </c>
      <c r="F40" s="16"/>
      <c r="G40" s="54"/>
      <c r="H40" s="55">
        <v>42388</v>
      </c>
      <c r="I40" s="56">
        <v>100.6</v>
      </c>
      <c r="J40" s="57" t="s">
        <v>112</v>
      </c>
      <c r="K40" s="54"/>
      <c r="L40" s="54"/>
      <c r="M40" s="58"/>
      <c r="N40" s="55"/>
      <c r="O40" s="59"/>
      <c r="P40" s="63"/>
      <c r="Q40" s="60"/>
      <c r="R40" s="74"/>
      <c r="S40" s="74"/>
      <c r="T40" s="74"/>
      <c r="U40" s="74"/>
      <c r="V40" s="74"/>
      <c r="W40" s="74"/>
      <c r="X40" s="74"/>
      <c r="Y40" s="74"/>
      <c r="Z40" s="74"/>
      <c r="AA40" s="78"/>
    </row>
    <row r="41" spans="1:27" s="73" customFormat="1" ht="12.75" customHeight="1">
      <c r="A41" s="51">
        <v>42339</v>
      </c>
      <c r="B41" s="52" t="s">
        <v>79</v>
      </c>
      <c r="C41" s="69" t="s">
        <v>33</v>
      </c>
      <c r="D41" s="52" t="s">
        <v>80</v>
      </c>
      <c r="E41" s="16"/>
      <c r="F41" s="16">
        <v>56.72</v>
      </c>
      <c r="G41" s="54"/>
      <c r="H41" s="55">
        <v>42388</v>
      </c>
      <c r="I41" s="56">
        <v>100.6</v>
      </c>
      <c r="J41" s="54"/>
      <c r="K41" s="54"/>
      <c r="M41" s="54"/>
      <c r="N41" s="59"/>
      <c r="O41" s="59"/>
      <c r="P41" s="60"/>
      <c r="Q41" s="60"/>
      <c r="R41" s="74"/>
      <c r="S41" s="74"/>
      <c r="T41" s="74"/>
      <c r="U41" s="74"/>
      <c r="V41" s="74"/>
      <c r="W41" s="74"/>
      <c r="X41" s="74"/>
      <c r="Y41" s="74"/>
      <c r="Z41" s="74"/>
      <c r="AA41" s="78"/>
    </row>
    <row r="42" spans="1:27" s="73" customFormat="1" ht="12.75" customHeight="1">
      <c r="A42" s="51">
        <v>42345</v>
      </c>
      <c r="B42" s="52" t="s">
        <v>81</v>
      </c>
      <c r="C42" s="69" t="s">
        <v>33</v>
      </c>
      <c r="D42" s="52" t="s">
        <v>82</v>
      </c>
      <c r="E42" s="16"/>
      <c r="F42" s="16">
        <v>6.23</v>
      </c>
      <c r="G42" s="54"/>
      <c r="H42" s="55">
        <v>42388</v>
      </c>
      <c r="I42" s="56">
        <v>100.6</v>
      </c>
      <c r="J42" s="54"/>
      <c r="K42" s="54"/>
      <c r="L42" s="54"/>
      <c r="M42" s="58"/>
      <c r="N42" s="59"/>
      <c r="O42" s="59"/>
      <c r="P42" s="60"/>
      <c r="Q42" s="60"/>
      <c r="R42" s="74"/>
      <c r="S42" s="74"/>
      <c r="T42" s="74"/>
      <c r="U42" s="74"/>
      <c r="V42" s="74"/>
      <c r="W42" s="74"/>
      <c r="X42" s="74"/>
      <c r="Y42" s="74"/>
      <c r="Z42" s="74"/>
      <c r="AA42" s="78"/>
    </row>
    <row r="43" spans="1:27" s="73" customFormat="1" ht="12.75" customHeight="1">
      <c r="A43" s="64">
        <v>42359</v>
      </c>
      <c r="B43" s="52" t="s">
        <v>25</v>
      </c>
      <c r="C43" s="53">
        <v>371</v>
      </c>
      <c r="D43" s="52" t="s">
        <v>85</v>
      </c>
      <c r="E43" s="17">
        <v>90</v>
      </c>
      <c r="F43" s="17"/>
      <c r="G43" s="54">
        <v>15</v>
      </c>
      <c r="H43" s="55">
        <v>42388</v>
      </c>
      <c r="I43" s="56">
        <v>100.6</v>
      </c>
      <c r="J43" s="57" t="s">
        <v>112</v>
      </c>
      <c r="K43" s="54"/>
      <c r="L43" s="54"/>
      <c r="M43" s="58"/>
      <c r="N43" s="55"/>
      <c r="O43" s="59"/>
      <c r="P43" s="60"/>
      <c r="Q43" s="60"/>
      <c r="R43" s="74"/>
      <c r="S43" s="74"/>
      <c r="T43" s="74"/>
      <c r="U43" s="74"/>
      <c r="V43" s="74"/>
      <c r="W43" s="74"/>
      <c r="X43" s="74"/>
      <c r="Y43" s="74"/>
      <c r="Z43" s="74"/>
      <c r="AA43" s="78"/>
    </row>
    <row r="44" spans="1:27" s="73" customFormat="1" ht="12.75" customHeight="1">
      <c r="A44" s="51">
        <v>42368</v>
      </c>
      <c r="B44" s="52" t="s">
        <v>25</v>
      </c>
      <c r="C44" s="53">
        <v>372</v>
      </c>
      <c r="D44" s="52" t="s">
        <v>83</v>
      </c>
      <c r="E44" s="16">
        <v>250</v>
      </c>
      <c r="F44" s="16"/>
      <c r="G44" s="57"/>
      <c r="H44" s="55">
        <v>42388</v>
      </c>
      <c r="I44" s="56">
        <v>100.6</v>
      </c>
      <c r="J44" s="57" t="s">
        <v>112</v>
      </c>
      <c r="K44" s="54"/>
      <c r="L44" s="54"/>
      <c r="M44" s="58"/>
      <c r="N44" s="55"/>
      <c r="O44" s="59"/>
      <c r="P44" s="60"/>
      <c r="Q44" s="60"/>
      <c r="R44" s="74"/>
      <c r="S44" s="74"/>
      <c r="T44" s="74"/>
      <c r="U44" s="74"/>
      <c r="V44" s="74"/>
      <c r="W44" s="74"/>
      <c r="X44" s="74"/>
      <c r="Y44" s="74"/>
      <c r="Z44" s="74"/>
      <c r="AA44" s="78"/>
    </row>
    <row r="45" spans="1:27" s="73" customFormat="1" ht="12.75" customHeight="1">
      <c r="A45" s="51">
        <v>42389</v>
      </c>
      <c r="B45" s="52" t="s">
        <v>62</v>
      </c>
      <c r="C45" s="53">
        <v>373</v>
      </c>
      <c r="D45" s="52" t="s">
        <v>84</v>
      </c>
      <c r="E45" s="16">
        <v>79.17</v>
      </c>
      <c r="F45" s="16"/>
      <c r="G45" s="54"/>
      <c r="H45" s="55">
        <v>42388</v>
      </c>
      <c r="I45" s="56">
        <v>100.6</v>
      </c>
      <c r="J45" s="57" t="s">
        <v>112</v>
      </c>
      <c r="K45" s="54"/>
      <c r="L45" s="54"/>
      <c r="M45" s="58"/>
      <c r="N45" s="55"/>
      <c r="O45" s="59"/>
      <c r="P45" s="60"/>
      <c r="Q45" s="60"/>
      <c r="R45" s="74"/>
      <c r="S45" s="74"/>
      <c r="T45" s="74"/>
      <c r="U45" s="74"/>
      <c r="V45" s="74"/>
      <c r="W45" s="74"/>
      <c r="X45" s="74"/>
      <c r="Y45" s="74"/>
      <c r="Z45" s="74"/>
      <c r="AA45" s="78"/>
    </row>
    <row r="46" spans="1:27" s="73" customFormat="1" ht="12.75" customHeight="1">
      <c r="A46" s="51">
        <v>42404</v>
      </c>
      <c r="B46" s="52" t="s">
        <v>18</v>
      </c>
      <c r="C46" s="53">
        <v>374</v>
      </c>
      <c r="D46" s="52" t="s">
        <v>19</v>
      </c>
      <c r="E46" s="16">
        <v>57</v>
      </c>
      <c r="F46" s="16"/>
      <c r="G46" s="54"/>
      <c r="H46" s="55">
        <v>42388</v>
      </c>
      <c r="I46" s="56">
        <v>100.6</v>
      </c>
      <c r="J46" s="57" t="s">
        <v>112</v>
      </c>
      <c r="K46" s="54"/>
      <c r="L46" s="54"/>
      <c r="M46" s="58"/>
      <c r="N46" s="55"/>
      <c r="O46" s="59"/>
      <c r="P46" s="60"/>
      <c r="Q46" s="60"/>
      <c r="R46" s="74"/>
      <c r="S46" s="74"/>
      <c r="T46" s="74"/>
      <c r="U46" s="74"/>
      <c r="V46" s="74"/>
      <c r="W46" s="74"/>
      <c r="X46" s="74"/>
      <c r="Y46" s="74"/>
      <c r="Z46" s="74"/>
      <c r="AA46" s="78"/>
    </row>
    <row r="47" spans="1:27" s="73" customFormat="1" ht="12.75" customHeight="1">
      <c r="A47" s="51">
        <v>42039</v>
      </c>
      <c r="B47" s="52" t="s">
        <v>86</v>
      </c>
      <c r="C47" s="69">
        <v>375</v>
      </c>
      <c r="D47" s="52" t="s">
        <v>87</v>
      </c>
      <c r="E47" s="24">
        <v>1051.5</v>
      </c>
      <c r="F47" s="16"/>
      <c r="G47" s="54">
        <v>175.25</v>
      </c>
      <c r="H47" s="55">
        <v>42429</v>
      </c>
      <c r="I47" s="56">
        <v>102.4</v>
      </c>
      <c r="J47" s="57" t="s">
        <v>112</v>
      </c>
      <c r="K47" s="54"/>
      <c r="L47" s="54"/>
      <c r="M47" s="58"/>
      <c r="N47" s="55"/>
      <c r="O47" s="59"/>
      <c r="P47" s="60"/>
      <c r="Q47" s="60"/>
      <c r="R47" s="74"/>
      <c r="S47" s="74"/>
      <c r="T47" s="74"/>
      <c r="U47" s="74"/>
      <c r="V47" s="74"/>
      <c r="W47" s="74"/>
      <c r="X47" s="74"/>
      <c r="Y47" s="74"/>
      <c r="Z47" s="74"/>
      <c r="AA47" s="78"/>
    </row>
    <row r="48" spans="1:27" s="73" customFormat="1" ht="12.75">
      <c r="A48" s="51">
        <v>42410</v>
      </c>
      <c r="B48" s="75" t="s">
        <v>88</v>
      </c>
      <c r="C48" s="69">
        <v>376</v>
      </c>
      <c r="D48" s="52" t="s">
        <v>95</v>
      </c>
      <c r="E48" s="24">
        <v>144.72999999999999</v>
      </c>
      <c r="F48" s="16"/>
      <c r="G48" s="57"/>
      <c r="H48" s="61">
        <v>42429</v>
      </c>
      <c r="I48" s="62">
        <v>102.4</v>
      </c>
      <c r="J48" s="57" t="s">
        <v>112</v>
      </c>
      <c r="K48" s="57"/>
      <c r="L48" s="57"/>
      <c r="M48" s="58"/>
      <c r="N48" s="55"/>
      <c r="O48" s="59"/>
      <c r="P48" s="60"/>
      <c r="Q48" s="60"/>
      <c r="R48" s="79" t="s">
        <v>5</v>
      </c>
      <c r="S48" s="74"/>
      <c r="T48" s="74"/>
      <c r="U48" s="74"/>
      <c r="V48" s="74"/>
      <c r="W48" s="74"/>
      <c r="X48" s="74"/>
      <c r="Y48" s="74"/>
      <c r="Z48" s="74"/>
      <c r="AA48" s="78"/>
    </row>
    <row r="49" spans="1:27" s="73" customFormat="1" ht="12.75">
      <c r="A49" s="51">
        <v>42419</v>
      </c>
      <c r="B49" s="52" t="s">
        <v>62</v>
      </c>
      <c r="C49" s="53">
        <v>377</v>
      </c>
      <c r="D49" s="52" t="s">
        <v>89</v>
      </c>
      <c r="E49" s="16">
        <v>79.17</v>
      </c>
      <c r="F49" s="16"/>
      <c r="G49" s="54"/>
      <c r="H49" s="55">
        <v>42429</v>
      </c>
      <c r="I49" s="56">
        <v>102.4</v>
      </c>
      <c r="J49" s="57" t="s">
        <v>112</v>
      </c>
      <c r="K49" s="54"/>
      <c r="L49" s="54"/>
      <c r="M49" s="58"/>
      <c r="N49" s="55"/>
      <c r="O49" s="59"/>
      <c r="P49" s="60"/>
      <c r="Q49" s="60"/>
      <c r="R49" s="74"/>
      <c r="S49" s="74"/>
      <c r="T49" s="74"/>
      <c r="U49" s="74"/>
      <c r="V49" s="74"/>
      <c r="W49" s="74"/>
      <c r="X49" s="74"/>
      <c r="Y49" s="74"/>
      <c r="Z49" s="74"/>
      <c r="AA49" s="78"/>
    </row>
    <row r="50" spans="1:27" s="73" customFormat="1" ht="12.75" customHeight="1">
      <c r="A50" s="51">
        <v>42450</v>
      </c>
      <c r="B50" s="52" t="s">
        <v>62</v>
      </c>
      <c r="C50" s="53">
        <v>378</v>
      </c>
      <c r="D50" s="52" t="s">
        <v>90</v>
      </c>
      <c r="E50" s="16">
        <v>79.17</v>
      </c>
      <c r="F50" s="16"/>
      <c r="G50" s="54"/>
      <c r="H50" s="55">
        <v>42480</v>
      </c>
      <c r="I50" s="56"/>
      <c r="J50" s="57" t="s">
        <v>112</v>
      </c>
      <c r="K50" s="54"/>
      <c r="L50" s="54"/>
      <c r="M50" s="58"/>
      <c r="N50" s="58"/>
      <c r="O50" s="59"/>
      <c r="P50" s="60"/>
      <c r="Q50" s="60"/>
      <c r="R50" s="74"/>
      <c r="S50" s="74"/>
      <c r="T50" s="74"/>
      <c r="U50" s="74"/>
      <c r="V50" s="74"/>
      <c r="W50" s="74"/>
      <c r="X50" s="74"/>
      <c r="Y50" s="74"/>
      <c r="Z50" s="74"/>
      <c r="AA50" s="78"/>
    </row>
    <row r="51" spans="1:27" s="73" customFormat="1" ht="12.75" customHeight="1">
      <c r="A51" s="51">
        <v>42451</v>
      </c>
      <c r="B51" s="52" t="s">
        <v>16</v>
      </c>
      <c r="C51" s="53">
        <v>379</v>
      </c>
      <c r="D51" s="80" t="s">
        <v>91</v>
      </c>
      <c r="E51" s="17">
        <v>55.63</v>
      </c>
      <c r="F51" s="17"/>
      <c r="G51" s="57">
        <v>7.68</v>
      </c>
      <c r="H51" s="55">
        <v>42480</v>
      </c>
      <c r="I51" s="56"/>
      <c r="J51" s="57" t="s">
        <v>113</v>
      </c>
      <c r="K51" s="54"/>
      <c r="L51" s="54"/>
      <c r="M51" s="58"/>
      <c r="N51" s="58"/>
      <c r="O51" s="59"/>
      <c r="P51" s="63"/>
      <c r="Q51" s="60"/>
      <c r="R51" s="74"/>
      <c r="S51" s="74"/>
      <c r="T51" s="74"/>
      <c r="U51" s="74"/>
      <c r="V51" s="74"/>
      <c r="W51" s="74"/>
      <c r="X51" s="74"/>
      <c r="Y51" s="74"/>
      <c r="Z51" s="74"/>
      <c r="AA51" s="78"/>
    </row>
    <row r="52" spans="1:27" s="73" customFormat="1" ht="12.75" customHeight="1">
      <c r="A52" s="64">
        <v>42458</v>
      </c>
      <c r="B52" s="52" t="s">
        <v>88</v>
      </c>
      <c r="C52" s="53">
        <v>380</v>
      </c>
      <c r="D52" s="52" t="s">
        <v>92</v>
      </c>
      <c r="E52" s="17">
        <v>84.26</v>
      </c>
      <c r="F52" s="17"/>
      <c r="G52" s="54"/>
      <c r="H52" s="55">
        <v>42480</v>
      </c>
      <c r="I52" s="56"/>
      <c r="J52" s="57" t="s">
        <v>113</v>
      </c>
      <c r="K52" s="54"/>
      <c r="L52" s="54"/>
      <c r="M52" s="58"/>
      <c r="N52" s="58"/>
      <c r="O52" s="59"/>
      <c r="P52" s="60"/>
      <c r="Q52" s="60"/>
      <c r="R52" s="74"/>
      <c r="S52" s="74"/>
      <c r="T52" s="74"/>
      <c r="U52" s="74"/>
      <c r="V52" s="74"/>
      <c r="W52" s="74"/>
      <c r="X52" s="74"/>
      <c r="Y52" s="74"/>
      <c r="Z52" s="74"/>
      <c r="AA52" s="78"/>
    </row>
    <row r="53" spans="1:27" s="73" customFormat="1" ht="12.75" customHeight="1">
      <c r="A53" s="51"/>
      <c r="B53" s="52"/>
      <c r="C53" s="53"/>
      <c r="D53" s="52"/>
      <c r="E53" s="16"/>
      <c r="F53" s="16"/>
      <c r="G53" s="54">
        <f>SUM(G9:G51)</f>
        <v>359.25000000000006</v>
      </c>
      <c r="H53" s="55"/>
      <c r="I53" s="56"/>
      <c r="J53" s="54"/>
      <c r="K53" s="54"/>
      <c r="L53" s="54"/>
      <c r="M53" s="58"/>
      <c r="N53" s="58"/>
      <c r="O53" s="59"/>
      <c r="P53" s="60"/>
      <c r="Q53" s="60"/>
      <c r="R53" s="74"/>
      <c r="S53" s="74"/>
      <c r="T53" s="74"/>
      <c r="U53" s="74"/>
      <c r="V53" s="74"/>
      <c r="W53" s="74"/>
      <c r="X53" s="74"/>
      <c r="Y53" s="74"/>
      <c r="Z53" s="74"/>
      <c r="AA53" s="78"/>
    </row>
    <row r="54" spans="1:27" s="73" customFormat="1" ht="12.75" customHeight="1">
      <c r="A54" s="51"/>
      <c r="B54" s="80"/>
      <c r="C54" s="53"/>
      <c r="D54" s="52"/>
      <c r="E54" s="16"/>
      <c r="F54" s="16"/>
      <c r="G54" s="54"/>
      <c r="H54" s="55"/>
      <c r="I54" s="56"/>
      <c r="J54" s="54"/>
      <c r="K54" s="54"/>
      <c r="L54" s="54"/>
      <c r="M54" s="58"/>
      <c r="N54" s="58"/>
      <c r="O54" s="59"/>
      <c r="P54" s="60"/>
      <c r="Q54" s="60"/>
      <c r="R54" s="74"/>
      <c r="S54" s="74"/>
      <c r="T54" s="74"/>
      <c r="U54" s="74"/>
      <c r="V54" s="74"/>
      <c r="W54" s="74"/>
      <c r="X54" s="74"/>
      <c r="Y54" s="74"/>
      <c r="Z54" s="74"/>
      <c r="AA54" s="78"/>
    </row>
    <row r="55" spans="1:27" s="73" customFormat="1" ht="12.75" customHeight="1">
      <c r="A55" s="51"/>
      <c r="B55" s="52"/>
      <c r="C55" s="53"/>
      <c r="D55" s="52"/>
      <c r="E55" s="25">
        <f>SUM(E8:E52)</f>
        <v>5027.7100000000009</v>
      </c>
      <c r="F55" s="25">
        <f>SUM(F25:F42)</f>
        <v>242.95</v>
      </c>
      <c r="G55" s="54"/>
      <c r="H55" s="55"/>
      <c r="I55" s="54"/>
      <c r="J55" s="54"/>
      <c r="K55" s="54"/>
      <c r="L55" s="54"/>
      <c r="M55" s="58"/>
      <c r="N55" s="58"/>
      <c r="O55" s="81"/>
      <c r="P55" s="60"/>
      <c r="Q55" s="60"/>
      <c r="R55" s="74"/>
      <c r="S55" s="74"/>
      <c r="T55" s="74"/>
      <c r="U55" s="74"/>
      <c r="V55" s="74"/>
      <c r="W55" s="74"/>
      <c r="X55" s="74"/>
      <c r="Y55" s="74"/>
      <c r="Z55" s="74"/>
      <c r="AA55" s="78"/>
    </row>
    <row r="56" spans="1:27" ht="12.75" customHeight="1" thickBot="1">
      <c r="A56" s="35"/>
      <c r="B56" s="82"/>
      <c r="E56" s="23"/>
      <c r="F56" s="23"/>
      <c r="G56" s="23"/>
      <c r="H56" s="83"/>
      <c r="I56" s="23"/>
      <c r="J56" s="23"/>
      <c r="K56" s="23"/>
      <c r="L56" s="23"/>
      <c r="M56" s="23"/>
      <c r="N56" s="32"/>
      <c r="O56" s="33"/>
      <c r="P56" s="60"/>
      <c r="Q56" s="60"/>
      <c r="R56" s="74"/>
      <c r="S56" s="74"/>
      <c r="T56" s="74"/>
      <c r="U56" s="74"/>
      <c r="V56" s="74"/>
      <c r="W56" s="74"/>
      <c r="X56" s="74"/>
      <c r="Y56" s="74"/>
      <c r="Z56" s="74"/>
    </row>
    <row r="57" spans="1:27" ht="12.75" customHeight="1" thickTop="1">
      <c r="A57" s="35"/>
      <c r="H57" s="84"/>
      <c r="M57" s="32"/>
      <c r="N57" s="32"/>
      <c r="O57" s="33"/>
      <c r="P57" s="60"/>
      <c r="Q57" s="60"/>
      <c r="R57" s="74"/>
      <c r="S57" s="74"/>
      <c r="T57" s="74"/>
      <c r="U57" s="74"/>
      <c r="V57" s="74"/>
      <c r="W57" s="74"/>
      <c r="X57" s="74"/>
      <c r="Y57" s="74"/>
      <c r="Z57" s="74"/>
    </row>
    <row r="58" spans="1:27" ht="12.75" customHeight="1">
      <c r="A58" s="35"/>
      <c r="E58" s="19"/>
      <c r="F58" s="19"/>
      <c r="G58" s="39"/>
      <c r="H58" s="84"/>
      <c r="M58" s="32"/>
      <c r="N58" s="32"/>
      <c r="O58" s="33"/>
      <c r="P58" s="60"/>
      <c r="Q58" s="60"/>
      <c r="R58" s="74"/>
      <c r="S58" s="74"/>
      <c r="T58" s="74"/>
      <c r="U58" s="74"/>
      <c r="V58" s="74"/>
      <c r="W58" s="74"/>
      <c r="X58" s="74"/>
      <c r="Y58" s="74"/>
      <c r="Z58" s="74"/>
    </row>
    <row r="59" spans="1:27" ht="12.75" customHeight="1">
      <c r="A59" s="35"/>
      <c r="H59" s="84"/>
      <c r="M59" s="32"/>
      <c r="N59" s="32"/>
      <c r="O59" s="33"/>
      <c r="P59" s="60"/>
      <c r="Q59" s="60"/>
      <c r="R59" s="74"/>
      <c r="S59" s="74"/>
      <c r="T59" s="74"/>
      <c r="U59" s="74"/>
      <c r="V59" s="74"/>
      <c r="W59" s="74"/>
      <c r="X59" s="74"/>
      <c r="Y59" s="74"/>
      <c r="Z59" s="74"/>
    </row>
    <row r="60" spans="1:27" ht="12.75" customHeight="1">
      <c r="A60" s="35"/>
      <c r="H60" s="84"/>
      <c r="M60" s="32"/>
      <c r="N60" s="32"/>
      <c r="O60" s="33"/>
      <c r="P60" s="60"/>
      <c r="Q60" s="60"/>
      <c r="R60" s="74"/>
      <c r="S60" s="74"/>
      <c r="T60" s="74"/>
      <c r="U60" s="74"/>
      <c r="V60" s="74"/>
      <c r="W60" s="74"/>
      <c r="X60" s="74"/>
      <c r="Y60" s="74"/>
      <c r="Z60" s="74"/>
    </row>
    <row r="61" spans="1:27" ht="12.75" customHeight="1">
      <c r="A61" s="35"/>
      <c r="H61" s="84"/>
      <c r="M61" s="32"/>
      <c r="N61" s="32"/>
      <c r="O61" s="33"/>
      <c r="P61" s="60"/>
      <c r="Q61" s="60"/>
      <c r="R61" s="74"/>
      <c r="S61" s="74"/>
      <c r="T61" s="74"/>
      <c r="U61" s="74"/>
      <c r="V61" s="74"/>
      <c r="W61" s="74"/>
      <c r="X61" s="74"/>
      <c r="Y61" s="74"/>
      <c r="Z61" s="74"/>
    </row>
    <row r="62" spans="1:27" ht="12.75" customHeight="1">
      <c r="A62" s="35"/>
      <c r="H62" s="84"/>
      <c r="M62" s="32"/>
      <c r="N62" s="32"/>
      <c r="O62" s="33"/>
      <c r="P62" s="60"/>
      <c r="Q62" s="60"/>
      <c r="R62" s="74"/>
      <c r="S62" s="74"/>
      <c r="T62" s="74"/>
      <c r="U62" s="74"/>
      <c r="V62" s="74"/>
      <c r="W62" s="74"/>
      <c r="X62" s="74"/>
      <c r="Y62" s="74"/>
      <c r="Z62" s="74"/>
    </row>
    <row r="63" spans="1:27" ht="12.75" customHeight="1">
      <c r="A63" s="35"/>
      <c r="H63" s="84"/>
      <c r="M63" s="32"/>
      <c r="N63" s="32"/>
      <c r="O63" s="33"/>
      <c r="P63" s="60"/>
      <c r="Q63" s="60"/>
      <c r="R63" s="74"/>
      <c r="S63" s="74"/>
      <c r="T63" s="74"/>
      <c r="U63" s="74"/>
      <c r="V63" s="74"/>
      <c r="W63" s="74"/>
      <c r="X63" s="74"/>
      <c r="Y63" s="74"/>
      <c r="Z63" s="74"/>
    </row>
    <row r="64" spans="1:27" ht="12.75" customHeight="1">
      <c r="A64" s="35"/>
      <c r="D64" s="85"/>
      <c r="H64" s="84"/>
      <c r="M64" s="32"/>
      <c r="N64" s="32"/>
      <c r="O64" s="33"/>
      <c r="P64" s="60"/>
      <c r="Q64" s="60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>
      <c r="A65" s="35"/>
      <c r="M65" s="32"/>
      <c r="N65" s="32"/>
      <c r="O65" s="33"/>
      <c r="P65" s="60"/>
      <c r="Q65" s="60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>
      <c r="A66" s="35"/>
      <c r="M66" s="32"/>
      <c r="N66" s="32"/>
      <c r="O66" s="33"/>
      <c r="P66" s="60"/>
      <c r="Q66" s="60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>
      <c r="A67" s="35"/>
      <c r="M67" s="32"/>
      <c r="N67" s="32"/>
      <c r="O67" s="33"/>
      <c r="P67" s="60"/>
      <c r="Q67" s="60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>
      <c r="A68" s="35"/>
      <c r="M68" s="32"/>
      <c r="N68" s="32"/>
      <c r="O68" s="33"/>
      <c r="P68" s="60"/>
      <c r="Q68" s="60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>
      <c r="A69" s="35"/>
      <c r="M69" s="32"/>
      <c r="N69" s="32"/>
      <c r="O69" s="33"/>
      <c r="P69" s="60"/>
      <c r="Q69" s="60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>
      <c r="A70" s="35"/>
      <c r="M70" s="32"/>
      <c r="N70" s="32"/>
      <c r="O70" s="33"/>
      <c r="P70" s="60"/>
      <c r="Q70" s="60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>
      <c r="A71" s="35"/>
      <c r="M71" s="32"/>
      <c r="N71" s="32"/>
      <c r="O71" s="33"/>
      <c r="P71" s="60"/>
      <c r="Q71" s="60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>
      <c r="A72" s="35"/>
      <c r="M72" s="32"/>
      <c r="N72" s="32"/>
      <c r="O72" s="33"/>
      <c r="P72" s="60"/>
      <c r="Q72" s="60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>
      <c r="A73" s="35"/>
      <c r="M73" s="32"/>
      <c r="N73" s="32"/>
      <c r="O73" s="33"/>
      <c r="P73" s="60"/>
      <c r="Q73" s="60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>
      <c r="A74" s="35"/>
      <c r="M74" s="32"/>
      <c r="N74" s="32"/>
      <c r="O74" s="33"/>
      <c r="P74" s="60"/>
      <c r="Q74" s="60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>
      <c r="A75" s="35"/>
      <c r="M75" s="32"/>
      <c r="N75" s="32"/>
      <c r="O75" s="33"/>
      <c r="P75" s="60"/>
      <c r="Q75" s="60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>
      <c r="A76" s="35"/>
      <c r="M76" s="32"/>
      <c r="N76" s="32"/>
      <c r="O76" s="33"/>
      <c r="P76" s="60"/>
      <c r="Q76" s="60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>
      <c r="A77" s="35"/>
      <c r="M77" s="32"/>
      <c r="N77" s="32"/>
      <c r="O77" s="33"/>
      <c r="P77" s="60"/>
      <c r="Q77" s="60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>
      <c r="A78" s="35"/>
      <c r="M78" s="32"/>
      <c r="N78" s="32"/>
      <c r="O78" s="33"/>
      <c r="P78" s="60"/>
      <c r="Q78" s="60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>
      <c r="A79" s="35"/>
      <c r="M79" s="32"/>
      <c r="N79" s="32"/>
      <c r="O79" s="33"/>
      <c r="P79" s="60"/>
      <c r="Q79" s="60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>
      <c r="A80" s="35"/>
      <c r="M80" s="32"/>
      <c r="N80" s="32"/>
      <c r="O80" s="33"/>
      <c r="P80" s="60"/>
      <c r="Q80" s="60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>
      <c r="A81" s="35"/>
      <c r="M81" s="32"/>
      <c r="N81" s="32"/>
      <c r="O81" s="33"/>
      <c r="P81" s="60"/>
      <c r="Q81" s="60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>
      <c r="A82" s="35"/>
      <c r="M82" s="32"/>
      <c r="N82" s="32"/>
      <c r="O82" s="33"/>
      <c r="P82" s="60"/>
      <c r="Q82" s="60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>
      <c r="A83" s="35"/>
      <c r="M83" s="32"/>
      <c r="N83" s="32"/>
      <c r="O83" s="33"/>
      <c r="P83" s="60"/>
      <c r="Q83" s="60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>
      <c r="A84" s="35"/>
      <c r="M84" s="32"/>
      <c r="N84" s="32"/>
      <c r="O84" s="33"/>
      <c r="P84" s="60"/>
      <c r="Q84" s="60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>
      <c r="A85" s="35"/>
      <c r="M85" s="32"/>
      <c r="N85" s="32"/>
      <c r="O85" s="33"/>
      <c r="P85" s="60"/>
      <c r="Q85" s="60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>
      <c r="A86" s="35"/>
      <c r="M86" s="32"/>
      <c r="N86" s="32"/>
      <c r="O86" s="33"/>
      <c r="P86" s="60"/>
      <c r="Q86" s="60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>
      <c r="A87" s="35"/>
      <c r="M87" s="32"/>
      <c r="N87" s="32"/>
      <c r="O87" s="33"/>
      <c r="P87" s="60"/>
      <c r="Q87" s="60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>
      <c r="A88" s="35"/>
      <c r="M88" s="32"/>
      <c r="N88" s="32"/>
      <c r="O88" s="33"/>
      <c r="P88" s="60"/>
      <c r="Q88" s="60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>
      <c r="A89" s="35"/>
      <c r="M89" s="32"/>
      <c r="N89" s="32"/>
      <c r="O89" s="33"/>
      <c r="P89" s="60"/>
      <c r="Q89" s="60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>
      <c r="A90" s="35"/>
      <c r="M90" s="32"/>
      <c r="N90" s="32"/>
      <c r="O90" s="33"/>
      <c r="P90" s="60"/>
      <c r="Q90" s="60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>
      <c r="A91" s="35"/>
      <c r="M91" s="32"/>
      <c r="N91" s="32"/>
      <c r="O91" s="33"/>
      <c r="P91" s="60"/>
      <c r="Q91" s="60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>
      <c r="A92" s="35"/>
      <c r="M92" s="32"/>
      <c r="N92" s="32"/>
      <c r="O92" s="33"/>
      <c r="P92" s="60"/>
      <c r="Q92" s="60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>
      <c r="A93" s="35"/>
      <c r="M93" s="32"/>
      <c r="N93" s="32"/>
      <c r="O93" s="33"/>
      <c r="P93" s="60"/>
      <c r="Q93" s="60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>
      <c r="A94" s="35"/>
      <c r="M94" s="32"/>
      <c r="N94" s="32"/>
      <c r="O94" s="33"/>
      <c r="P94" s="60"/>
      <c r="Q94" s="60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>
      <c r="A95" s="35"/>
      <c r="M95" s="32"/>
      <c r="N95" s="32"/>
      <c r="O95" s="33"/>
      <c r="P95" s="60"/>
      <c r="Q95" s="60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>
      <c r="A96" s="35"/>
      <c r="M96" s="32"/>
      <c r="N96" s="32"/>
      <c r="O96" s="33"/>
      <c r="P96" s="60"/>
      <c r="Q96" s="60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>
      <c r="A97" s="35"/>
      <c r="M97" s="32"/>
      <c r="N97" s="32"/>
      <c r="O97" s="33"/>
      <c r="P97" s="60"/>
      <c r="Q97" s="60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>
      <c r="A98" s="35"/>
      <c r="M98" s="32"/>
      <c r="N98" s="32"/>
      <c r="O98" s="33"/>
      <c r="P98" s="60"/>
      <c r="Q98" s="60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95" customHeight="1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95" customHeight="1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95" customHeight="1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95" customHeight="1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95" customHeight="1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95" customHeight="1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95" customHeight="1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95" customHeight="1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95" customHeight="1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95" customHeight="1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95" customHeight="1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95" customHeight="1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95" customHeight="1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95" customHeight="1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6:26" ht="12.95" customHeight="1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6:26" ht="12.95" customHeight="1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6:26" ht="12.95" customHeight="1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6:26" ht="12.95" customHeight="1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6:26" ht="12.95" customHeight="1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6:26" ht="12.95" customHeight="1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6:26" ht="12.95" customHeight="1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6:26" ht="12.95" customHeight="1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6:26" ht="12.95" customHeight="1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6:26" ht="12.95" customHeight="1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6:26" ht="12.95" customHeight="1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6:26" ht="12.95" customHeight="1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6:26" ht="12.95" customHeight="1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6:26" ht="12.95" customHeight="1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6:26" ht="12.95" customHeight="1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6:26" ht="12.95" customHeight="1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6:26" ht="12.95" customHeight="1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6:26" ht="12.95" customHeight="1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6:26" ht="12.95" customHeight="1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6:26" ht="12.95" customHeight="1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6:26" ht="12.95" customHeight="1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6:26" ht="12.95" customHeight="1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6:26" ht="12.95" customHeight="1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6:26" ht="12.95" customHeight="1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6:26" ht="12.95" customHeight="1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6:26" ht="12.95" customHeight="1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6:26" ht="12.95" customHeight="1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6:26" ht="12.95" customHeight="1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6:26" ht="12.95" customHeight="1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6:26" ht="12.95" customHeight="1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6:26" ht="12.95" customHeight="1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6:26" ht="12.95" customHeight="1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6:26" ht="12.95" customHeight="1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6:26" ht="12.95" customHeight="1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6:26" ht="12.95" customHeight="1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6:26" ht="12.95" customHeight="1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6:26" ht="12.95" customHeight="1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6:26" ht="12.95" customHeight="1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6:26" ht="12.95" customHeight="1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6:26" ht="12.95" customHeight="1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6:26" ht="12.95" customHeight="1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6:26" ht="12.95" customHeight="1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6:26" ht="12.95" customHeight="1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</sheetData>
  <autoFilter ref="A7:O80"/>
  <mergeCells count="3">
    <mergeCell ref="A1:E1"/>
    <mergeCell ref="A3:C3"/>
    <mergeCell ref="B5:D5"/>
  </mergeCells>
  <phoneticPr fontId="0" type="noConversion"/>
  <pageMargins left="0.7" right="0.7" top="0.75" bottom="0.75" header="0.3" footer="0.3"/>
  <pageSetup paperSize="9" scale="67" orientation="landscape" r:id="rId1"/>
  <headerFooter>
    <oddHeader>&amp;C&amp;A</oddHeader>
    <oddFooter>&amp;C&amp;"Arial"&amp;10Page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G6" sqref="G6"/>
    </sheetView>
  </sheetViews>
  <sheetFormatPr defaultColWidth="11.5703125" defaultRowHeight="12.95" customHeight="1"/>
  <cols>
    <col min="1" max="1" width="37.85546875" customWidth="1"/>
    <col min="2" max="7" width="12.85546875" customWidth="1"/>
  </cols>
  <sheetData>
    <row r="1" spans="1:7" ht="15.6" customHeight="1">
      <c r="A1" s="121" t="s">
        <v>20</v>
      </c>
      <c r="B1" s="121"/>
      <c r="C1" s="121"/>
      <c r="D1" s="121"/>
      <c r="E1" s="121"/>
      <c r="F1" s="1"/>
    </row>
    <row r="2" spans="1:7" ht="12.75">
      <c r="A2" s="6"/>
      <c r="B2" s="3"/>
      <c r="C2" s="3"/>
      <c r="D2" s="3"/>
    </row>
    <row r="3" spans="1:7" ht="13.35" customHeight="1">
      <c r="A3" s="122" t="s">
        <v>38</v>
      </c>
      <c r="B3" s="123"/>
      <c r="C3" s="123"/>
      <c r="D3" s="123"/>
    </row>
    <row r="4" spans="1:7" ht="12.75"/>
    <row r="5" spans="1:7" ht="12.75">
      <c r="A5" s="4" t="s">
        <v>21</v>
      </c>
    </row>
    <row r="6" spans="1:7" ht="12.75"/>
    <row r="7" spans="1:7" ht="12.75">
      <c r="A7" s="26" t="s">
        <v>61</v>
      </c>
      <c r="B7" s="28">
        <f ca="1">Receipts!C8+Receipts!D8</f>
        <v>2261.9699999999998</v>
      </c>
      <c r="C7" s="2"/>
      <c r="D7" s="2"/>
      <c r="E7" s="9"/>
      <c r="F7" s="9"/>
      <c r="G7" s="9"/>
    </row>
    <row r="8" spans="1:7" ht="12.75">
      <c r="A8" s="26" t="s">
        <v>22</v>
      </c>
      <c r="B8" s="28">
        <f ca="1">Receipts!C19+Receipts!D19</f>
        <v>5790.9699999999993</v>
      </c>
      <c r="C8" s="11"/>
      <c r="D8" s="2"/>
      <c r="E8" s="9"/>
      <c r="F8" s="9"/>
      <c r="G8" s="9"/>
    </row>
    <row r="9" spans="1:7" ht="12.75">
      <c r="A9" s="26" t="s">
        <v>23</v>
      </c>
      <c r="B9" s="28">
        <f ca="1">Payments!E55+Payments!F55</f>
        <v>5270.6600000000008</v>
      </c>
      <c r="C9" s="2"/>
      <c r="D9" s="2"/>
      <c r="E9" s="9"/>
      <c r="F9" s="9"/>
      <c r="G9" s="9"/>
    </row>
    <row r="10" spans="1:7" ht="12.75">
      <c r="A10" s="27"/>
      <c r="B10" s="29"/>
      <c r="C10" s="5"/>
      <c r="D10" s="5"/>
      <c r="E10" s="9"/>
      <c r="F10" s="9"/>
      <c r="G10" s="9"/>
    </row>
    <row r="11" spans="1:7" ht="14.25">
      <c r="A11" s="26" t="s">
        <v>98</v>
      </c>
      <c r="B11" s="28">
        <f>B7+B8-B9</f>
        <v>2782.2799999999979</v>
      </c>
      <c r="C11" s="2"/>
      <c r="D11" s="2"/>
      <c r="E11" s="9"/>
      <c r="F11" s="9"/>
      <c r="G11" s="9"/>
    </row>
    <row r="12" spans="1:7" ht="12.95" customHeight="1">
      <c r="A12" s="20"/>
    </row>
    <row r="14" spans="1:7" ht="12.95" customHeight="1">
      <c r="C14" s="13"/>
    </row>
  </sheetData>
  <mergeCells count="2">
    <mergeCell ref="A1:E1"/>
    <mergeCell ref="A3:D3"/>
  </mergeCells>
  <phoneticPr fontId="0" type="noConversion"/>
  <pageMargins left="0.7" right="0.7" top="0.75" bottom="0.75" header="0.3" footer="0.3"/>
  <pageSetup paperSize="9" orientation="landscape" r:id="rId1"/>
  <headerFooter>
    <oddHeader>&amp;C&amp;A</oddHeader>
    <oddFooter>&amp;C&amp;"Arial"&amp;10Page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3" sqref="F3"/>
    </sheetView>
  </sheetViews>
  <sheetFormatPr defaultColWidth="11.5703125" defaultRowHeight="12.95" customHeight="1"/>
  <cols>
    <col min="1" max="1" width="41.140625" customWidth="1"/>
    <col min="2" max="3" width="12.85546875" style="7" customWidth="1"/>
    <col min="4" max="6" width="12.85546875" customWidth="1"/>
  </cols>
  <sheetData>
    <row r="1" spans="1:6" ht="12.75">
      <c r="A1" s="20" t="s">
        <v>115</v>
      </c>
    </row>
    <row r="2" spans="1:6" ht="12.75" customHeight="1">
      <c r="A2" s="20" t="s">
        <v>104</v>
      </c>
    </row>
    <row r="3" spans="1:6" ht="17.649999999999999" customHeight="1">
      <c r="A3" s="124"/>
      <c r="B3" s="124"/>
      <c r="C3" s="124"/>
      <c r="D3" s="124"/>
      <c r="E3" s="124"/>
      <c r="F3" s="3"/>
    </row>
    <row r="4" spans="1:6" ht="12.75">
      <c r="A4" t="s">
        <v>105</v>
      </c>
      <c r="C4" s="7">
        <f ca="1">Summary!B11</f>
        <v>2782.2799999999979</v>
      </c>
      <c r="D4" s="7">
        <f>C4</f>
        <v>2782.2799999999979</v>
      </c>
    </row>
    <row r="5" spans="1:6" ht="12.75" customHeight="1">
      <c r="D5" s="7"/>
    </row>
    <row r="6" spans="1:6" ht="12.75">
      <c r="A6" s="4" t="s">
        <v>106</v>
      </c>
      <c r="C6" s="7">
        <v>0</v>
      </c>
      <c r="D6" s="7">
        <f ca="1">-SUMIF(Receipts!F:F,"n",Receipts!C:C)</f>
        <v>0</v>
      </c>
    </row>
    <row r="7" spans="1:6" ht="12.75">
      <c r="D7" s="7"/>
    </row>
    <row r="8" spans="1:6" ht="12.75">
      <c r="A8" t="s">
        <v>107</v>
      </c>
      <c r="D8" s="7">
        <v>139.88999999999999</v>
      </c>
    </row>
    <row r="9" spans="1:6" ht="12.75">
      <c r="A9" s="10"/>
      <c r="B9" s="8"/>
      <c r="D9" s="7"/>
    </row>
    <row r="10" spans="1:6" ht="12.75" customHeight="1">
      <c r="A10" s="12" t="s">
        <v>91</v>
      </c>
      <c r="B10" s="8">
        <v>379</v>
      </c>
      <c r="C10" s="7">
        <f ca="1">Payments!E51</f>
        <v>55.63</v>
      </c>
      <c r="D10" s="7"/>
    </row>
    <row r="11" spans="1:6" ht="12.75">
      <c r="A11" s="10" t="s">
        <v>92</v>
      </c>
      <c r="B11" s="8">
        <v>380</v>
      </c>
      <c r="C11" s="7">
        <f ca="1">Payments!E52</f>
        <v>84.26</v>
      </c>
      <c r="D11" s="7"/>
    </row>
    <row r="12" spans="1:6" ht="12.75">
      <c r="D12" s="7"/>
    </row>
    <row r="13" spans="1:6" ht="13.5" thickBot="1">
      <c r="A13" t="s">
        <v>109</v>
      </c>
      <c r="B13" s="9"/>
      <c r="C13" s="30">
        <f>SUM(C4:C12)</f>
        <v>2922.1699999999983</v>
      </c>
      <c r="D13" s="30">
        <f>SUM(D4:D12)</f>
        <v>2922.1699999999978</v>
      </c>
    </row>
    <row r="14" spans="1:6" ht="13.5" thickTop="1">
      <c r="B14" s="9"/>
      <c r="D14" s="7"/>
    </row>
    <row r="15" spans="1:6" ht="12.75">
      <c r="A15" t="s">
        <v>108</v>
      </c>
      <c r="C15" s="7">
        <v>2922.17</v>
      </c>
      <c r="D15" s="7"/>
    </row>
    <row r="16" spans="1:6" ht="12.75">
      <c r="D16" s="7"/>
    </row>
    <row r="17" spans="1:4" ht="13.5" thickBot="1">
      <c r="A17" t="s">
        <v>110</v>
      </c>
      <c r="C17" s="30">
        <f>C13-C15</f>
        <v>0</v>
      </c>
      <c r="D17" s="7"/>
    </row>
    <row r="18" spans="1:4" ht="12.95" customHeight="1" thickTop="1">
      <c r="D18" s="7"/>
    </row>
  </sheetData>
  <sheetCalcPr fullCalcOnLoad="1"/>
  <mergeCells count="1">
    <mergeCell ref="A3:E3"/>
  </mergeCells>
  <phoneticPr fontId="0" type="noConversion"/>
  <pageMargins left="0.7" right="0.7" top="0.75" bottom="0.75" header="0.3" footer="0.3"/>
  <pageSetup paperSize="9" orientation="landscape" r:id="rId1"/>
  <headerFooter>
    <oddHeader>&amp;C&amp;A</oddHeader>
    <oddFooter>&amp;C&amp;"Arial"&amp;10Page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Receipts</vt:lpstr>
      <vt:lpstr>Payments</vt:lpstr>
      <vt:lpstr>Summary</vt:lpstr>
      <vt:lpstr>Rec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Sparrow</dc:creator>
  <cp:lastModifiedBy>Madaline</cp:lastModifiedBy>
  <cp:revision>42</cp:revision>
  <cp:lastPrinted>2016-04-20T09:56:16Z</cp:lastPrinted>
  <dcterms:created xsi:type="dcterms:W3CDTF">2012-05-02T15:29:01Z</dcterms:created>
  <dcterms:modified xsi:type="dcterms:W3CDTF">2016-07-07T12:48:20Z</dcterms:modified>
  <dc:language>en-GB</dc:language>
</cp:coreProperties>
</file>